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-PFD-PID TRAINING COURSE\PART-1\"/>
    </mc:Choice>
  </mc:AlternateContent>
  <xr:revisionPtr revIDLastSave="0" documentId="13_ncr:1_{C1E69F49-5674-4641-9BE1-308D89BE07BF}" xr6:coauthVersionLast="47" xr6:coauthVersionMax="47" xr10:uidLastSave="{00000000-0000-0000-0000-000000000000}"/>
  <bookViews>
    <workbookView xWindow="-120" yWindow="-120" windowWidth="20730" windowHeight="11160" tabRatio="379" xr2:uid="{00000000-000D-0000-FFFF-FFFF00000000}"/>
  </bookViews>
  <sheets>
    <sheet name="1" sheetId="4" r:id="rId1"/>
    <sheet name="2" sheetId="5" r:id="rId2"/>
    <sheet name="DISCIPLINE " sheetId="6" r:id="rId3"/>
  </sheets>
  <externalReferences>
    <externalReference r:id="rId4"/>
    <externalReference r:id="rId5"/>
  </externalReferences>
  <definedNames>
    <definedName name="__sh2" localSheetId="2">'[1]SHELL AND TUBE HEAT EXCH. Sh. 1'!#REF!</definedName>
    <definedName name="__sh2">'[1]SHELL AND TUBE HEAT EXCH. Sh. 1'!#REF!</definedName>
    <definedName name="_xlnm._FilterDatabase" localSheetId="2" hidden="1">'DISCIPLINE '!$A$1:$I$576</definedName>
    <definedName name="_sh2" localSheetId="1">'[1]SHELL AND TUBE HEAT EXCH. Sh. 1'!#REF!</definedName>
    <definedName name="Form_code" localSheetId="2">#REF!</definedName>
    <definedName name="Form_code">#REF!</definedName>
    <definedName name="JOB" localSheetId="2">#REF!</definedName>
    <definedName name="JOB">#REF!</definedName>
    <definedName name="NAME" localSheetId="2">#REF!</definedName>
    <definedName name="NAME">#REF!</definedName>
    <definedName name="of" localSheetId="2">#REF!</definedName>
    <definedName name="of">#REF!</definedName>
    <definedName name="_xlnm.Print_Area" localSheetId="0">'1'!$A$1:$P$49</definedName>
    <definedName name="_xlnm.Print_Area" localSheetId="1">'2'!$A$1:$P$51</definedName>
    <definedName name="_xlnm.Print_Area" localSheetId="2">'DISCIPLINE '!$B$1:$H$576</definedName>
    <definedName name="_xlnm.Print_Titles" localSheetId="2">'DISCIPLINE '!$1:$1</definedName>
    <definedName name="Rev." localSheetId="2">#REF!</definedName>
    <definedName name="Rev.">#REF!</definedName>
    <definedName name="Rev.1" localSheetId="2">#REF!</definedName>
    <definedName name="Rev.1">#REF!</definedName>
    <definedName name="Sheet_01" localSheetId="2">#REF!</definedName>
    <definedName name="Sheet_01">#REF!</definedName>
    <definedName name="Sheet_02" localSheetId="0">'[2]SHELL AND TUBE HEAT EXCH. Sh. 1'!#REF!</definedName>
    <definedName name="Sheet_02" localSheetId="1">'[2]SHELL AND TUBE HEAT EXCH. Sh. 1'!#REF!</definedName>
    <definedName name="Sheet_02" localSheetId="2">#REF!</definedName>
    <definedName name="Sheet_02">#REF!</definedName>
    <definedName name="Sheet_03" localSheetId="0">'[2]SHELL AND TUBE HEAT EXCH. Sh. 1'!#REF!</definedName>
    <definedName name="Sheet_03" localSheetId="1">'[2]SHELL AND TUBE HEAT EXCH. Sh. 1'!#REF!</definedName>
    <definedName name="Sheet_03" localSheetId="2">#REF!</definedName>
    <definedName name="Sheet_03">#REF!</definedName>
    <definedName name="Sheet_04" localSheetId="0">'[2]SHELL AND TUBE HEAT EXCH. Sh. 1'!#REF!</definedName>
    <definedName name="Sheet_04" localSheetId="1">'[2]SHELL AND TUBE HEAT EXCH. Sh. 1'!#REF!</definedName>
    <definedName name="Sheet_04" localSheetId="2">#REF!</definedName>
    <definedName name="Sheet_04">#REF!</definedName>
    <definedName name="Sheet_05" localSheetId="0">'[2]SHELL AND TUBE HEAT EXCH. Sh. 1'!#REF!</definedName>
    <definedName name="Sheet_05" localSheetId="1">'[2]SHELL AND TUBE HEAT EXCH. Sh. 1'!#REF!</definedName>
    <definedName name="Sheet_05" localSheetId="2">#REF!</definedName>
    <definedName name="Sheet_05">#REF!</definedName>
    <definedName name="SPC." localSheetId="2">#REF!</definedName>
    <definedName name="SPC.">#REF!</definedName>
    <definedName name="UNIT" localSheetId="2">#REF!</definedName>
    <definedName name="UNIT">#REF!</definedName>
    <definedName name="w" localSheetId="0">'[1]SHELL AND TUBE HEAT EXCH. Sh. 1'!#REF!</definedName>
  </definedNames>
  <calcPr calcId="191029"/>
</workbook>
</file>

<file path=xl/calcChain.xml><?xml version="1.0" encoding="utf-8"?>
<calcChain xmlns="http://schemas.openxmlformats.org/spreadsheetml/2006/main">
  <c r="E575" i="6" l="1"/>
  <c r="E573" i="6"/>
  <c r="E571" i="6"/>
  <c r="E568" i="6"/>
  <c r="E559" i="6"/>
  <c r="E546" i="6"/>
  <c r="E544" i="6"/>
  <c r="E541" i="6"/>
  <c r="E539" i="6"/>
  <c r="E527" i="6"/>
  <c r="E523" i="6"/>
  <c r="E521" i="6"/>
  <c r="E518" i="6"/>
  <c r="E516" i="6"/>
  <c r="E514" i="6"/>
  <c r="E508" i="6"/>
  <c r="E502" i="6"/>
  <c r="E487" i="6"/>
  <c r="E473" i="6"/>
  <c r="E471" i="6"/>
  <c r="E462" i="6"/>
  <c r="E340" i="6"/>
  <c r="E291" i="6"/>
  <c r="E284" i="6"/>
  <c r="E280" i="6"/>
  <c r="E278" i="6"/>
  <c r="E257" i="6"/>
  <c r="E251" i="6"/>
  <c r="E248" i="6"/>
  <c r="E244" i="6"/>
  <c r="E235" i="6"/>
  <c r="E226" i="6"/>
  <c r="E224" i="6"/>
  <c r="E215" i="6"/>
  <c r="E203" i="6"/>
  <c r="E197" i="6"/>
  <c r="E195" i="6"/>
  <c r="E179" i="6"/>
  <c r="E175" i="6"/>
  <c r="E169" i="6"/>
  <c r="E164" i="6"/>
  <c r="E158" i="6"/>
  <c r="E149" i="6"/>
  <c r="E143" i="6"/>
  <c r="E141" i="6"/>
  <c r="E138" i="6"/>
  <c r="E129" i="6"/>
  <c r="E125" i="6"/>
  <c r="E117" i="6"/>
  <c r="E114" i="6"/>
  <c r="E108" i="6"/>
  <c r="E104" i="6"/>
  <c r="E100" i="6"/>
  <c r="E84" i="6"/>
  <c r="E78" i="6"/>
  <c r="E41" i="6"/>
  <c r="E33" i="6"/>
  <c r="E30" i="6"/>
  <c r="E23" i="6"/>
  <c r="E21" i="6"/>
  <c r="E15" i="6"/>
  <c r="E12" i="6"/>
  <c r="E7" i="6"/>
  <c r="G5" i="6"/>
  <c r="E3" i="6"/>
  <c r="O7" i="5"/>
  <c r="A21" i="4"/>
  <c r="E14" i="6" l="1"/>
  <c r="E223" i="6"/>
  <c r="E520" i="6"/>
  <c r="E148" i="6"/>
  <c r="E140" i="6"/>
  <c r="E470" i="6"/>
  <c r="E6" i="6"/>
  <c r="E116" i="6"/>
  <c r="E194" i="6"/>
  <c r="E277" i="6"/>
  <c r="E543" i="6"/>
  <c r="E5" i="6" l="1"/>
  <c r="E2" i="6" s="1"/>
  <c r="F5" i="6" l="1"/>
  <c r="F3" i="6"/>
  <c r="F566" i="6"/>
  <c r="F563" i="6"/>
  <c r="F560" i="6"/>
  <c r="F558" i="6"/>
  <c r="F555" i="6"/>
  <c r="F552" i="6"/>
  <c r="F549" i="6"/>
  <c r="F536" i="6"/>
  <c r="F533" i="6"/>
  <c r="F530" i="6"/>
  <c r="F525" i="6"/>
  <c r="F519" i="6"/>
  <c r="F517" i="6"/>
  <c r="F515" i="6"/>
  <c r="F513" i="6"/>
  <c r="F510" i="6"/>
  <c r="F505" i="6"/>
  <c r="F500" i="6"/>
  <c r="F497" i="6"/>
  <c r="F494" i="6"/>
  <c r="F491" i="6"/>
  <c r="F488" i="6"/>
  <c r="F486" i="6"/>
  <c r="F483" i="6"/>
  <c r="F480" i="6"/>
  <c r="F477" i="6"/>
  <c r="F474" i="6"/>
  <c r="F472" i="6"/>
  <c r="F468" i="6"/>
  <c r="F465" i="6"/>
  <c r="F460" i="6"/>
  <c r="F457" i="6"/>
  <c r="F454" i="6"/>
  <c r="F451" i="6"/>
  <c r="F448" i="6"/>
  <c r="F445" i="6"/>
  <c r="F442" i="6"/>
  <c r="F439" i="6"/>
  <c r="F436" i="6"/>
  <c r="F433" i="6"/>
  <c r="F430" i="6"/>
  <c r="F427" i="6"/>
  <c r="F424" i="6"/>
  <c r="F421" i="6"/>
  <c r="F418" i="6"/>
  <c r="F415" i="6"/>
  <c r="F412" i="6"/>
  <c r="F409" i="6"/>
  <c r="F406" i="6"/>
  <c r="F403" i="6"/>
  <c r="F400" i="6"/>
  <c r="F397" i="6"/>
  <c r="F394" i="6"/>
  <c r="F391" i="6"/>
  <c r="F388" i="6"/>
  <c r="F385" i="6"/>
  <c r="F382" i="6"/>
  <c r="F379" i="6"/>
  <c r="F376" i="6"/>
  <c r="F373" i="6"/>
  <c r="F370" i="6"/>
  <c r="F367" i="6"/>
  <c r="F364" i="6"/>
  <c r="F361" i="6"/>
  <c r="F358" i="6"/>
  <c r="F355" i="6"/>
  <c r="F352" i="6"/>
  <c r="F349" i="6"/>
  <c r="F346" i="6"/>
  <c r="F343" i="6"/>
  <c r="F338" i="6"/>
  <c r="F335" i="6"/>
  <c r="F332" i="6"/>
  <c r="F329" i="6"/>
  <c r="F326" i="6"/>
  <c r="F323" i="6"/>
  <c r="F320" i="6"/>
  <c r="F317" i="6"/>
  <c r="F314" i="6"/>
  <c r="F311" i="6"/>
  <c r="F308" i="6"/>
  <c r="F305" i="6"/>
  <c r="F302" i="6"/>
  <c r="F299" i="6"/>
  <c r="F296" i="6"/>
  <c r="F293" i="6"/>
  <c r="F288" i="6"/>
  <c r="F285" i="6"/>
  <c r="F283" i="6"/>
  <c r="F274" i="6"/>
  <c r="F271" i="6"/>
  <c r="F268" i="6"/>
  <c r="F265" i="6"/>
  <c r="F262" i="6"/>
  <c r="F259" i="6"/>
  <c r="F254" i="6"/>
  <c r="F249" i="6"/>
  <c r="F247" i="6"/>
  <c r="F242" i="6"/>
  <c r="F239" i="6"/>
  <c r="F236" i="6"/>
  <c r="F234" i="6"/>
  <c r="F231" i="6"/>
  <c r="F228" i="6"/>
  <c r="F222" i="6"/>
  <c r="F219" i="6"/>
  <c r="F216" i="6"/>
  <c r="F214" i="6"/>
  <c r="F211" i="6"/>
  <c r="F208" i="6"/>
  <c r="F205" i="6"/>
  <c r="F200" i="6"/>
  <c r="F191" i="6"/>
  <c r="F188" i="6"/>
  <c r="F185" i="6"/>
  <c r="F182" i="6"/>
  <c r="F177" i="6"/>
  <c r="F172" i="6"/>
  <c r="F167" i="6"/>
  <c r="F162" i="6"/>
  <c r="F159" i="6"/>
  <c r="F157" i="6"/>
  <c r="F154" i="6"/>
  <c r="F151" i="6"/>
  <c r="F147" i="6"/>
  <c r="F144" i="6"/>
  <c r="F142" i="6"/>
  <c r="F136" i="6"/>
  <c r="F133" i="6"/>
  <c r="F130" i="6"/>
  <c r="F128" i="6"/>
  <c r="F123" i="6"/>
  <c r="F120" i="6"/>
  <c r="F111" i="6"/>
  <c r="F106" i="6"/>
  <c r="F101" i="6"/>
  <c r="F99" i="6"/>
  <c r="F96" i="6"/>
  <c r="F93" i="6"/>
  <c r="F90" i="6"/>
  <c r="F87" i="6"/>
  <c r="F82" i="6"/>
  <c r="F79" i="6"/>
  <c r="F77" i="6"/>
  <c r="F74" i="6"/>
  <c r="F71" i="6"/>
  <c r="F68" i="6"/>
  <c r="F65" i="6"/>
  <c r="F62" i="6"/>
  <c r="F59" i="6"/>
  <c r="F56" i="6"/>
  <c r="F53" i="6"/>
  <c r="F50" i="6"/>
  <c r="F47" i="6"/>
  <c r="F44" i="6"/>
  <c r="F39" i="6"/>
  <c r="F36" i="6"/>
  <c r="F31" i="6"/>
  <c r="F29" i="6"/>
  <c r="F26" i="6"/>
  <c r="F19" i="6"/>
  <c r="F16" i="6"/>
  <c r="F10" i="6"/>
  <c r="F126" i="6"/>
  <c r="F118" i="6"/>
  <c r="F114" i="6"/>
  <c r="F109" i="6"/>
  <c r="F104" i="6"/>
  <c r="F94" i="6"/>
  <c r="F88" i="6"/>
  <c r="F85" i="6"/>
  <c r="F80" i="6"/>
  <c r="F75" i="6"/>
  <c r="F72" i="6"/>
  <c r="F66" i="6"/>
  <c r="F63" i="6"/>
  <c r="F57" i="6"/>
  <c r="F51" i="6"/>
  <c r="F45" i="6"/>
  <c r="F42" i="6"/>
  <c r="F40" i="6"/>
  <c r="F37" i="6"/>
  <c r="F32" i="6"/>
  <c r="F27" i="6"/>
  <c r="F24" i="6"/>
  <c r="F20" i="6"/>
  <c r="F17" i="6"/>
  <c r="F13" i="6"/>
  <c r="F11" i="6"/>
  <c r="F8" i="6"/>
  <c r="F28" i="6"/>
  <c r="F575" i="6"/>
  <c r="F573" i="6"/>
  <c r="F571" i="6"/>
  <c r="F569" i="6"/>
  <c r="F567" i="6"/>
  <c r="F564" i="6"/>
  <c r="F561" i="6"/>
  <c r="F556" i="6"/>
  <c r="F553" i="6"/>
  <c r="F550" i="6"/>
  <c r="F547" i="6"/>
  <c r="F545" i="6"/>
  <c r="F541" i="6"/>
  <c r="F539" i="6"/>
  <c r="F537" i="6"/>
  <c r="F534" i="6"/>
  <c r="F531" i="6"/>
  <c r="F528" i="6"/>
  <c r="F526" i="6"/>
  <c r="F523" i="6"/>
  <c r="F521" i="6"/>
  <c r="F511" i="6"/>
  <c r="F508" i="6"/>
  <c r="F506" i="6"/>
  <c r="F503" i="6"/>
  <c r="F501" i="6"/>
  <c r="F498" i="6"/>
  <c r="F495" i="6"/>
  <c r="F492" i="6"/>
  <c r="F489" i="6"/>
  <c r="F484" i="6"/>
  <c r="F481" i="6"/>
  <c r="F478" i="6"/>
  <c r="F475" i="6"/>
  <c r="F469" i="6"/>
  <c r="F466" i="6"/>
  <c r="F463" i="6"/>
  <c r="F461" i="6"/>
  <c r="F458" i="6"/>
  <c r="F455" i="6"/>
  <c r="F452" i="6"/>
  <c r="F449" i="6"/>
  <c r="F446" i="6"/>
  <c r="F443" i="6"/>
  <c r="F440" i="6"/>
  <c r="F437" i="6"/>
  <c r="F434" i="6"/>
  <c r="F431" i="6"/>
  <c r="F428" i="6"/>
  <c r="F425" i="6"/>
  <c r="F422" i="6"/>
  <c r="F419" i="6"/>
  <c r="F416" i="6"/>
  <c r="F413" i="6"/>
  <c r="F410" i="6"/>
  <c r="F407" i="6"/>
  <c r="F404" i="6"/>
  <c r="F401" i="6"/>
  <c r="F398" i="6"/>
  <c r="F395" i="6"/>
  <c r="F392" i="6"/>
  <c r="F389" i="6"/>
  <c r="F386" i="6"/>
  <c r="F383" i="6"/>
  <c r="F380" i="6"/>
  <c r="F377" i="6"/>
  <c r="F374" i="6"/>
  <c r="F371" i="6"/>
  <c r="F368" i="6"/>
  <c r="F365" i="6"/>
  <c r="F362" i="6"/>
  <c r="F359" i="6"/>
  <c r="F356" i="6"/>
  <c r="F353" i="6"/>
  <c r="F350" i="6"/>
  <c r="F347" i="6"/>
  <c r="F344" i="6"/>
  <c r="F341" i="6"/>
  <c r="F339" i="6"/>
  <c r="F336" i="6"/>
  <c r="F333" i="6"/>
  <c r="F330" i="6"/>
  <c r="F327" i="6"/>
  <c r="F324" i="6"/>
  <c r="F321" i="6"/>
  <c r="F318" i="6"/>
  <c r="F315" i="6"/>
  <c r="F312" i="6"/>
  <c r="F309" i="6"/>
  <c r="F306" i="6"/>
  <c r="F303" i="6"/>
  <c r="F300" i="6"/>
  <c r="F297" i="6"/>
  <c r="F294" i="6"/>
  <c r="F291" i="6"/>
  <c r="F289" i="6"/>
  <c r="F286" i="6"/>
  <c r="F281" i="6"/>
  <c r="F279" i="6"/>
  <c r="F275" i="6"/>
  <c r="F272" i="6"/>
  <c r="F269" i="6"/>
  <c r="F266" i="6"/>
  <c r="F263" i="6"/>
  <c r="F260" i="6"/>
  <c r="F257" i="6"/>
  <c r="F255" i="6"/>
  <c r="F252" i="6"/>
  <c r="F250" i="6"/>
  <c r="F245" i="6"/>
  <c r="F243" i="6"/>
  <c r="F240" i="6"/>
  <c r="F237" i="6"/>
  <c r="F232" i="6"/>
  <c r="F229" i="6"/>
  <c r="F226" i="6"/>
  <c r="F224" i="6"/>
  <c r="F220" i="6"/>
  <c r="F217" i="6"/>
  <c r="F212" i="6"/>
  <c r="F209" i="6"/>
  <c r="F206" i="6"/>
  <c r="F203" i="6"/>
  <c r="F201" i="6"/>
  <c r="F198" i="6"/>
  <c r="F196" i="6"/>
  <c r="F192" i="6"/>
  <c r="F189" i="6"/>
  <c r="F186" i="6"/>
  <c r="F183" i="6"/>
  <c r="F180" i="6"/>
  <c r="F178" i="6"/>
  <c r="F175" i="6"/>
  <c r="F173" i="6"/>
  <c r="F170" i="6"/>
  <c r="F168" i="6"/>
  <c r="F165" i="6"/>
  <c r="F163" i="6"/>
  <c r="F160" i="6"/>
  <c r="F155" i="6"/>
  <c r="F152" i="6"/>
  <c r="F149" i="6"/>
  <c r="F145" i="6"/>
  <c r="F139" i="6"/>
  <c r="F137" i="6"/>
  <c r="F134" i="6"/>
  <c r="F131" i="6"/>
  <c r="F124" i="6"/>
  <c r="F121" i="6"/>
  <c r="F112" i="6"/>
  <c r="F107" i="6"/>
  <c r="F102" i="6"/>
  <c r="F97" i="6"/>
  <c r="F91" i="6"/>
  <c r="F83" i="6"/>
  <c r="F69" i="6"/>
  <c r="F60" i="6"/>
  <c r="F54" i="6"/>
  <c r="F48" i="6"/>
  <c r="F34" i="6"/>
  <c r="F22" i="6"/>
  <c r="F15" i="6"/>
  <c r="F9" i="6"/>
  <c r="F576" i="6"/>
  <c r="F574" i="6"/>
  <c r="F572" i="6"/>
  <c r="F570" i="6"/>
  <c r="F565" i="6"/>
  <c r="F562" i="6"/>
  <c r="F557" i="6"/>
  <c r="F554" i="6"/>
  <c r="F551" i="6"/>
  <c r="F548" i="6"/>
  <c r="F542" i="6"/>
  <c r="F540" i="6"/>
  <c r="F538" i="6"/>
  <c r="F535" i="6"/>
  <c r="F532" i="6"/>
  <c r="F529" i="6"/>
  <c r="F524" i="6"/>
  <c r="F522" i="6"/>
  <c r="F512" i="6"/>
  <c r="F509" i="6"/>
  <c r="F507" i="6"/>
  <c r="F504" i="6"/>
  <c r="F499" i="6"/>
  <c r="F496" i="6"/>
  <c r="F493" i="6"/>
  <c r="F490" i="6"/>
  <c r="F485" i="6"/>
  <c r="F482" i="6"/>
  <c r="F479" i="6"/>
  <c r="F476" i="6"/>
  <c r="F467" i="6"/>
  <c r="F464" i="6"/>
  <c r="F459" i="6"/>
  <c r="F456" i="6"/>
  <c r="F453" i="6"/>
  <c r="F450" i="6"/>
  <c r="F447" i="6"/>
  <c r="F444" i="6"/>
  <c r="F441" i="6"/>
  <c r="F438" i="6"/>
  <c r="F435" i="6"/>
  <c r="F432" i="6"/>
  <c r="F429" i="6"/>
  <c r="F426" i="6"/>
  <c r="F423" i="6"/>
  <c r="F420" i="6"/>
  <c r="F417" i="6"/>
  <c r="F414" i="6"/>
  <c r="F411" i="6"/>
  <c r="F408" i="6"/>
  <c r="F405" i="6"/>
  <c r="F402" i="6"/>
  <c r="F399" i="6"/>
  <c r="F396" i="6"/>
  <c r="F393" i="6"/>
  <c r="F390" i="6"/>
  <c r="F387" i="6"/>
  <c r="F384" i="6"/>
  <c r="F381" i="6"/>
  <c r="F378" i="6"/>
  <c r="F375" i="6"/>
  <c r="F372" i="6"/>
  <c r="F369" i="6"/>
  <c r="F366" i="6"/>
  <c r="F363" i="6"/>
  <c r="F360" i="6"/>
  <c r="F357" i="6"/>
  <c r="F354" i="6"/>
  <c r="F351" i="6"/>
  <c r="F348" i="6"/>
  <c r="F345" i="6"/>
  <c r="F342" i="6"/>
  <c r="F337" i="6"/>
  <c r="F334" i="6"/>
  <c r="F331" i="6"/>
  <c r="F328" i="6"/>
  <c r="F325" i="6"/>
  <c r="F322" i="6"/>
  <c r="F319" i="6"/>
  <c r="F316" i="6"/>
  <c r="F313" i="6"/>
  <c r="F310" i="6"/>
  <c r="F307" i="6"/>
  <c r="F304" i="6"/>
  <c r="F301" i="6"/>
  <c r="F298" i="6"/>
  <c r="F295" i="6"/>
  <c r="F292" i="6"/>
  <c r="F290" i="6"/>
  <c r="F287" i="6"/>
  <c r="F282" i="6"/>
  <c r="F276" i="6"/>
  <c r="F273" i="6"/>
  <c r="F270" i="6"/>
  <c r="F267" i="6"/>
  <c r="F264" i="6"/>
  <c r="F261" i="6"/>
  <c r="F258" i="6"/>
  <c r="F256" i="6"/>
  <c r="F253" i="6"/>
  <c r="F246" i="6"/>
  <c r="F241" i="6"/>
  <c r="F238" i="6"/>
  <c r="F233" i="6"/>
  <c r="F230" i="6"/>
  <c r="F227" i="6"/>
  <c r="F225" i="6"/>
  <c r="F221" i="6"/>
  <c r="F218" i="6"/>
  <c r="F213" i="6"/>
  <c r="F210" i="6"/>
  <c r="F207" i="6"/>
  <c r="F204" i="6"/>
  <c r="F202" i="6"/>
  <c r="F199" i="6"/>
  <c r="F193" i="6"/>
  <c r="F190" i="6"/>
  <c r="F187" i="6"/>
  <c r="F184" i="6"/>
  <c r="F181" i="6"/>
  <c r="F176" i="6"/>
  <c r="F174" i="6"/>
  <c r="F171" i="6"/>
  <c r="F166" i="6"/>
  <c r="F161" i="6"/>
  <c r="F156" i="6"/>
  <c r="F153" i="6"/>
  <c r="F150" i="6"/>
  <c r="F146" i="6"/>
  <c r="F135" i="6"/>
  <c r="F132" i="6"/>
  <c r="F127" i="6"/>
  <c r="F122" i="6"/>
  <c r="F119" i="6"/>
  <c r="F115" i="6"/>
  <c r="F113" i="6"/>
  <c r="F110" i="6"/>
  <c r="F105" i="6"/>
  <c r="F103" i="6"/>
  <c r="F98" i="6"/>
  <c r="F95" i="6"/>
  <c r="F92" i="6"/>
  <c r="F89" i="6"/>
  <c r="F86" i="6"/>
  <c r="F81" i="6"/>
  <c r="F76" i="6"/>
  <c r="F73" i="6"/>
  <c r="F70" i="6"/>
  <c r="F67" i="6"/>
  <c r="F64" i="6"/>
  <c r="F61" i="6"/>
  <c r="F58" i="6"/>
  <c r="F55" i="6"/>
  <c r="F52" i="6"/>
  <c r="F49" i="6"/>
  <c r="F46" i="6"/>
  <c r="F43" i="6"/>
  <c r="F38" i="6"/>
  <c r="F35" i="6"/>
  <c r="F30" i="6"/>
  <c r="F25" i="6"/>
  <c r="F18" i="6"/>
  <c r="F4" i="6"/>
  <c r="F78" i="6"/>
  <c r="F148" i="6"/>
  <c r="F244" i="6"/>
  <c r="F487" i="6"/>
  <c r="F527" i="6"/>
  <c r="F14" i="6"/>
  <c r="F143" i="6"/>
  <c r="F223" i="6"/>
  <c r="F280" i="6"/>
  <c r="F518" i="6"/>
  <c r="F12" i="6"/>
  <c r="F84" i="6"/>
  <c r="F141" i="6"/>
  <c r="F215" i="6"/>
  <c r="F471" i="6"/>
  <c r="F7" i="6"/>
  <c r="F138" i="6"/>
  <c r="F179" i="6"/>
  <c r="F462" i="6"/>
  <c r="F520" i="6"/>
  <c r="F568" i="6"/>
  <c r="F129" i="6"/>
  <c r="F197" i="6"/>
  <c r="F251" i="6"/>
  <c r="F473" i="6"/>
  <c r="F23" i="6"/>
  <c r="F33" i="6"/>
  <c r="F125" i="6"/>
  <c r="F195" i="6"/>
  <c r="F278" i="6"/>
  <c r="F41" i="6"/>
  <c r="F117" i="6"/>
  <c r="F164" i="6"/>
  <c r="F284" i="6"/>
  <c r="F514" i="6"/>
  <c r="F544" i="6"/>
  <c r="F100" i="6"/>
  <c r="F158" i="6"/>
  <c r="F235" i="6"/>
  <c r="F340" i="6"/>
  <c r="F559" i="6"/>
  <c r="F21" i="6"/>
  <c r="F108" i="6"/>
  <c r="F169" i="6"/>
  <c r="F248" i="6"/>
  <c r="F502" i="6"/>
  <c r="F546" i="6"/>
  <c r="F516" i="6"/>
  <c r="F543" i="6"/>
  <c r="F277" i="6"/>
  <c r="F140" i="6"/>
  <c r="F470" i="6"/>
  <c r="F194" i="6"/>
  <c r="F116" i="6"/>
  <c r="F6" i="6"/>
</calcChain>
</file>

<file path=xl/sharedStrings.xml><?xml version="1.0" encoding="utf-8"?>
<sst xmlns="http://schemas.openxmlformats.org/spreadsheetml/2006/main" count="2791" uniqueCount="1506">
  <si>
    <t>Instrument Material Take Off(Final Issue)</t>
  </si>
  <si>
    <t>INSTRUMENT</t>
  </si>
  <si>
    <t>PROCESS</t>
  </si>
  <si>
    <t>PIPING</t>
  </si>
  <si>
    <t>Standard Pipe Support Drawing</t>
  </si>
  <si>
    <t xml:space="preserve"> Material Take Off For Piping</t>
  </si>
  <si>
    <t>Key Plan</t>
  </si>
  <si>
    <t>General Plot Plan</t>
  </si>
  <si>
    <t>Specification For Chemical Cleaning</t>
  </si>
  <si>
    <t>Specification For Hydro Test</t>
  </si>
  <si>
    <t xml:space="preserve">Specification of Stress Analysis </t>
  </si>
  <si>
    <t>Specification For Coating &amp; Wrapping</t>
  </si>
  <si>
    <t>Specification For Paint</t>
  </si>
  <si>
    <t>Specification For Insulation</t>
  </si>
  <si>
    <t>Specification For Welding</t>
  </si>
  <si>
    <t>Specification For Fabrication</t>
  </si>
  <si>
    <t>Piping Material Specification (PMS)</t>
  </si>
  <si>
    <t>Piping Design Criteria</t>
  </si>
  <si>
    <t>ELECTRICAL</t>
  </si>
  <si>
    <t>Overall Closed Circuit TV System Layout</t>
  </si>
  <si>
    <t>Grounding System Calculation Report</t>
  </si>
  <si>
    <t>Restaurant Building Lighting Layout</t>
  </si>
  <si>
    <t>Substation Building Lighting Layout</t>
  </si>
  <si>
    <t>General Area Lighting Layout</t>
  </si>
  <si>
    <t>Lighting System Calculation Report</t>
  </si>
  <si>
    <t xml:space="preserve">Electrical Material Take off </t>
  </si>
  <si>
    <t>Power Installation Details</t>
  </si>
  <si>
    <t>Substation Building Arrangement Layout</t>
  </si>
  <si>
    <t>Main Cable Routing Layout</t>
  </si>
  <si>
    <t>Data Sheet For LV Switchgear/MCC</t>
  </si>
  <si>
    <t>Data Sheet For Emergency Generator</t>
  </si>
  <si>
    <t>Data Sheet For Battery Charger And Batteries</t>
  </si>
  <si>
    <t>Data Sheet For UPS And Batteries</t>
  </si>
  <si>
    <t>Data Sheet For Power And Distribution Transformer</t>
  </si>
  <si>
    <t>Power And Control Cable Schedule</t>
  </si>
  <si>
    <t>Electrical Load List</t>
  </si>
  <si>
    <t>UPS &amp; Battery Charger Sizing Calculation Report</t>
  </si>
  <si>
    <t>Specification For Closed Circuit TV System</t>
  </si>
  <si>
    <t>Specification For Paging System</t>
  </si>
  <si>
    <t>Specification For Telephone System</t>
  </si>
  <si>
    <t>Specification For Electrical Bulk Materials</t>
  </si>
  <si>
    <t xml:space="preserve">Specification For Cathodic Protection System </t>
  </si>
  <si>
    <t>Specification For Power &amp; Control Cables</t>
  </si>
  <si>
    <t xml:space="preserve">Specification For Capacitor Bank </t>
  </si>
  <si>
    <t xml:space="preserve">Specification For LV Motors </t>
  </si>
  <si>
    <t xml:space="preserve">Specification For Emergency Diesel Generator </t>
  </si>
  <si>
    <t xml:space="preserve">Specification For AC UPS &amp; Batteries </t>
  </si>
  <si>
    <t>Specification For Battery Charger &amp; Batteries</t>
  </si>
  <si>
    <t>Specification For Low Voltage Switchgear /MCC</t>
  </si>
  <si>
    <t>Specification For Power &amp; Distribution Transformer</t>
  </si>
  <si>
    <t>Electrical Design Criteria</t>
  </si>
  <si>
    <t>Instrument Air Consumption List</t>
  </si>
  <si>
    <t>Instrument Material Take Off</t>
  </si>
  <si>
    <t>Instrument Main Cable Route</t>
  </si>
  <si>
    <t>Specification For Fire &amp; Gas System (F&amp;G)</t>
  </si>
  <si>
    <t>Control System Block Diagram Configuration</t>
  </si>
  <si>
    <t>Specification For Control System (DCS)</t>
  </si>
  <si>
    <t>Instrument Design Criteria</t>
  </si>
  <si>
    <t>Structural Standard Drawing - Lighting Pole Foundation</t>
  </si>
  <si>
    <t>CIVIL</t>
  </si>
  <si>
    <t>Structural Standard Drawing - Fire Proofing Detail</t>
  </si>
  <si>
    <t>Structural Standard Drawing - Handrail</t>
  </si>
  <si>
    <t>Structural Standard Drawing - Stair Detail</t>
  </si>
  <si>
    <t>Structural Standard Drawing - Ladder Detail</t>
  </si>
  <si>
    <t>Structural Standard Drawing - Anchor Bolts</t>
  </si>
  <si>
    <t>Civil Standard Drawing - Greese trap detail</t>
  </si>
  <si>
    <t>Civil Standard Drawing - Fence and gate Details</t>
  </si>
  <si>
    <t>Civil Standard Drawing - Oily Water Manhole Vent Detail</t>
  </si>
  <si>
    <t>Civil Standard Drawing - Sanitary Manhole Details</t>
  </si>
  <si>
    <t>Civil Standard Drawing - U/G Oily Sewer Clean Out</t>
  </si>
  <si>
    <t>Civil Standard Drawing - Oily Water Manhole Double Compartment Manhole (Dia &gt; 20")</t>
  </si>
  <si>
    <t>Civil Standard Drawing - Oily Water System Manhole Details</t>
  </si>
  <si>
    <t>Civil Standard Drawing - Submerged Pipe To Manhole</t>
  </si>
  <si>
    <t>Civil Standard Drawing - Conduits Under Pipe Ways For Elec. Or Instrument Cables</t>
  </si>
  <si>
    <t>Civil Standard Drawing - Road Crossing Conduits For Elec. Or Instrument cables</t>
  </si>
  <si>
    <t>Civil Standard Drawing - Cable Trench Detail</t>
  </si>
  <si>
    <t>Civil Standard Drawing -  Road Section &amp; Detail</t>
  </si>
  <si>
    <t>Civil Standard Drawing -  Road &amp; Paving Detail</t>
  </si>
  <si>
    <t>Substation Building Elevation</t>
  </si>
  <si>
    <t>Substation Building Plan</t>
  </si>
  <si>
    <t>Specification For Earth Work</t>
  </si>
  <si>
    <t>Specification For Sewer &amp; Drainage</t>
  </si>
  <si>
    <t>Specification For Road &amp; Paving</t>
  </si>
  <si>
    <t xml:space="preserve">Specification For Grouting </t>
  </si>
  <si>
    <t>Specification For Concrete Work</t>
  </si>
  <si>
    <t>Specification For Steel Work</t>
  </si>
  <si>
    <t>Civil Design Basis</t>
  </si>
  <si>
    <t>MECHANICAL(HVAC)</t>
  </si>
  <si>
    <t>MECHANICAL(FIX)</t>
  </si>
  <si>
    <t>Material Requisition For Condensate Desalter Package</t>
  </si>
  <si>
    <t>Material Requisition For Instrument Air Compressor  &amp; Dryer Package</t>
  </si>
  <si>
    <t>Duty Specification For Condensate Desalter Package</t>
  </si>
  <si>
    <t>Specification For Instrument Air Compressor  &amp; Dryer Package</t>
  </si>
  <si>
    <t>Specification For Shell &amp; Tube Heat Exchanger</t>
  </si>
  <si>
    <t>Material Requisition For Column Internals</t>
  </si>
  <si>
    <t>Material Requisition For Columns</t>
  </si>
  <si>
    <t>Specification For Column Internal</t>
  </si>
  <si>
    <t>Specification For Pressure Vessel</t>
  </si>
  <si>
    <t>MECHANICAL(ROTARY)</t>
  </si>
  <si>
    <t>Specification For Centrifugal Pump For Process Service</t>
  </si>
  <si>
    <t>Safety and Firefighting Equipment Layout for Switch Gear  Room</t>
  </si>
  <si>
    <t>SAFETY</t>
  </si>
  <si>
    <t>Safety And Fire Fighting Equipment Layout for plant</t>
  </si>
  <si>
    <t>P&amp;ID For Fire Water Network</t>
  </si>
  <si>
    <t>Electrical Hazardous Area Classification Drawing</t>
  </si>
  <si>
    <t>F&amp;G Detector Layout For Switchgear Room</t>
  </si>
  <si>
    <t>F&amp;G Detector Layout For Plant</t>
  </si>
  <si>
    <t>Safety Standard Drawings</t>
  </si>
  <si>
    <t>Fire Fighting Equipment Data Sheet</t>
  </si>
  <si>
    <t>Project HSE Requirements</t>
  </si>
  <si>
    <t>Process &amp; Utility Description</t>
  </si>
  <si>
    <t xml:space="preserve">Relief &amp; Load Summary </t>
  </si>
  <si>
    <t xml:space="preserve">Utility &amp; Chemical Consumption Summary </t>
  </si>
  <si>
    <t>ESD Block Diagram</t>
  </si>
  <si>
    <t xml:space="preserve">Material Selection Diagram - Reception Facilities </t>
  </si>
  <si>
    <t>Material Selection Report</t>
  </si>
  <si>
    <t xml:space="preserve">Process Flow Diagrams- Reception Facilities </t>
  </si>
  <si>
    <t>Process Simulation Report</t>
  </si>
  <si>
    <t>Flare Process Specification</t>
  </si>
  <si>
    <t>Equipment List</t>
  </si>
  <si>
    <t>Environmental Data</t>
  </si>
  <si>
    <t xml:space="preserve">PROJECT  PLANNING &amp; CONTROL </t>
  </si>
  <si>
    <t>Work Breakdown Structure(WBS)</t>
  </si>
  <si>
    <t>Numbering Procedure</t>
  </si>
  <si>
    <t>Coordination Procedure</t>
  </si>
  <si>
    <t>DISCIPLINE</t>
  </si>
  <si>
    <t>ACTIVITY NAME</t>
  </si>
  <si>
    <t>DOCUMENT TITLE</t>
  </si>
  <si>
    <t>PC01-DOCUMENTS</t>
  </si>
  <si>
    <t>DOCUMENTS</t>
  </si>
  <si>
    <t>PC02-PLAN SCHEDULE</t>
  </si>
  <si>
    <t>PLAN SCHEDULE</t>
  </si>
  <si>
    <t>PR01-DESIGN BASIS</t>
  </si>
  <si>
    <t>DESIGN BASIS</t>
  </si>
  <si>
    <t>PR02-PROCESS CALCULATION</t>
  </si>
  <si>
    <t>PROCESS CALCULATION</t>
  </si>
  <si>
    <t>PR03-PROCESS  FLOW DIAGRAM</t>
  </si>
  <si>
    <t>PROCESS  FLOW DIAGRAM</t>
  </si>
  <si>
    <t>MATERIAL SELECTION</t>
  </si>
  <si>
    <t>DATA SHEET</t>
  </si>
  <si>
    <t>PIPING &amp; INSTRUMENT DIAGRAM</t>
  </si>
  <si>
    <t>SAFE GUARDING PHILOSOPHY</t>
  </si>
  <si>
    <t>UTILITY / ELECTRICAL POWER CONSUMPTION</t>
  </si>
  <si>
    <t>OPERATING MANUALS</t>
  </si>
  <si>
    <t>SF01-DESIGN BASIS</t>
  </si>
  <si>
    <t>SF02-SAFETY EQUIPMENT</t>
  </si>
  <si>
    <t>SAFETY EQUIPMENT</t>
  </si>
  <si>
    <t>SF03-SAFETY DRAWING</t>
  </si>
  <si>
    <t>SAFETY DRAWING</t>
  </si>
  <si>
    <t>MM01-DESIGN BASIS</t>
  </si>
  <si>
    <t>MM02-PUMPS</t>
  </si>
  <si>
    <t>PUMPS</t>
  </si>
  <si>
    <t>EQ02-COLUMNS</t>
  </si>
  <si>
    <t>COLUMNS</t>
  </si>
  <si>
    <t>EQ03-AIR COOLERS</t>
  </si>
  <si>
    <t>AIR COOLERS</t>
  </si>
  <si>
    <t>EQ04-HEAT EXCHANGER</t>
  </si>
  <si>
    <t>HEAT EXCHANGER</t>
  </si>
  <si>
    <t>EQ05-STORAGE TANK</t>
  </si>
  <si>
    <t>STORAGE TANK</t>
  </si>
  <si>
    <t>EQ06-PACKAGES</t>
  </si>
  <si>
    <t>PACKAGES</t>
  </si>
  <si>
    <t>HV01-DESIGN BASIS</t>
  </si>
  <si>
    <t>HVAC EQUIPMENT</t>
  </si>
  <si>
    <t>HVAC DRAWING</t>
  </si>
  <si>
    <t>CI01-DESIGN BASIS</t>
  </si>
  <si>
    <t xml:space="preserve"> DESIGN BASIS</t>
  </si>
  <si>
    <t>CI02-SPECIFICATION</t>
  </si>
  <si>
    <t>SPECIFICATION</t>
  </si>
  <si>
    <t>CI03-ARCHITECTURAL WORKS</t>
  </si>
  <si>
    <t>ARCHITECTURAL WORKS</t>
  </si>
  <si>
    <t>CIVIL WORK</t>
  </si>
  <si>
    <t>IN01-DESIGN BASIS</t>
  </si>
  <si>
    <t>IN02-SUPERVISION &amp; CONTROL SYSTEM</t>
  </si>
  <si>
    <t>SUPERVISION &amp; CONTROL SYSTEM</t>
  </si>
  <si>
    <t>IN03-ESD &amp; F&amp;G CONFIGURATION</t>
  </si>
  <si>
    <t>ESD &amp; F&amp;G CONFIGURATION</t>
  </si>
  <si>
    <t>IN04-INSTRUMENT VALVES</t>
  </si>
  <si>
    <t>INSTRUMENT VALVES</t>
  </si>
  <si>
    <t xml:space="preserve">IN05-MEASURMENT &amp; CONTROL INSTRUMENT </t>
  </si>
  <si>
    <t xml:space="preserve">MEASURMENT &amp; CONTROL INSTRUMENT </t>
  </si>
  <si>
    <t>IN06-ERECTION DRAWING</t>
  </si>
  <si>
    <t>ERECTION DRAWING</t>
  </si>
  <si>
    <t>EL01-DESIGN BASIS</t>
  </si>
  <si>
    <t>EL02-SPECIFICATION</t>
  </si>
  <si>
    <t>EL03-POWER DISTRIBUTION</t>
  </si>
  <si>
    <t>POWER DISTRIBUTION</t>
  </si>
  <si>
    <t>EL04-LIGHTING SYSTEM</t>
  </si>
  <si>
    <t>LIGHTING SYSTEM</t>
  </si>
  <si>
    <t>EL05-EARTHING SYSTEM</t>
  </si>
  <si>
    <t>EARTHING SYSTEM</t>
  </si>
  <si>
    <t>PI01-DESIGN BASIS</t>
  </si>
  <si>
    <t>PI02-PIPING SPECIFICATION</t>
  </si>
  <si>
    <t>PIPING SPECIFICATION</t>
  </si>
  <si>
    <t>PI03-PLOT PLAN</t>
  </si>
  <si>
    <t>PI04-PIPING ERECTION DRAWING</t>
  </si>
  <si>
    <t>PIPING ERECTION DRAWING</t>
  </si>
  <si>
    <t>PI05-PIPING MATERIAL</t>
  </si>
  <si>
    <t>PIPING MATERIAL</t>
  </si>
  <si>
    <t>PI06-STRESS ANALYSIS &amp; SUPPORT</t>
  </si>
  <si>
    <t>STRESS ANALYSIS &amp; SUPPORT</t>
  </si>
  <si>
    <t>EPC Package</t>
  </si>
  <si>
    <t>Feasibility Study Report</t>
  </si>
  <si>
    <t>Feasibility Study &amp; Data Gathering</t>
  </si>
  <si>
    <t>Process Design Basis</t>
  </si>
  <si>
    <t>Process Design Criteria</t>
  </si>
  <si>
    <t>HVAC Data sheet for Restaurant</t>
  </si>
  <si>
    <t xml:space="preserve">Specification For HVAC </t>
  </si>
  <si>
    <t>Specification For Plumbing</t>
  </si>
  <si>
    <t>Legend and abbreviation for HVAC</t>
  </si>
  <si>
    <t>Typical Details for HVAC System-1</t>
  </si>
  <si>
    <t>Typical Details for HVAC System-2</t>
  </si>
  <si>
    <t>Typical Details for HVAC System-3</t>
  </si>
  <si>
    <t>Typical Details for HVAC System-4</t>
  </si>
  <si>
    <t>Typical Details for Plumbing System-1</t>
  </si>
  <si>
    <t>Typical Details for Plumbing System-2</t>
  </si>
  <si>
    <t>Typical Details for Plumbing System-3</t>
  </si>
  <si>
    <t>HVAC System-1 for Restaurant</t>
  </si>
  <si>
    <t>HVAC System-2 for Restaurant</t>
  </si>
  <si>
    <t>HVAC Room enlarged plan for Restaurant</t>
  </si>
  <si>
    <t>Plumbing Plan-1 for Restaurant</t>
  </si>
  <si>
    <t>Plumbing Plan-2 for Restaurant</t>
  </si>
  <si>
    <t>Material Requisition for HVAC Main Equipment</t>
  </si>
  <si>
    <t>Material Requisition for HVAC Accessories</t>
  </si>
  <si>
    <t>Material Requisition for Plumbing Accessories</t>
  </si>
  <si>
    <t>HVAC Data sheet for Substation</t>
  </si>
  <si>
    <t>Mechanical design Criteria</t>
  </si>
  <si>
    <t>CI04-STEEL STRUCTURE</t>
  </si>
  <si>
    <t>STEEL STRUCTURE</t>
  </si>
  <si>
    <t>CONCRETE STRUCTURE</t>
  </si>
  <si>
    <t>CI05-CONCRETE STRUCTURE</t>
  </si>
  <si>
    <t>CI06-CIVIL WORK</t>
  </si>
  <si>
    <t>Foundation for Restaurant Building Formwork &amp; Reinforcement</t>
  </si>
  <si>
    <t>Foundation for Restaurant Building Bars Bending Schedule</t>
  </si>
  <si>
    <t>CI07-CIVIL &amp; STRUCTURE STANDARD DRAWING</t>
  </si>
  <si>
    <t>General Specification  For Instrumentation</t>
  </si>
  <si>
    <t>Instrument Specification For Package Units</t>
  </si>
  <si>
    <t>TL01-DESIGN BASIS</t>
  </si>
  <si>
    <t>Telecom Design Criteria</t>
  </si>
  <si>
    <t>TELECOM</t>
  </si>
  <si>
    <t>LV  Single Line Diagram/MCC</t>
  </si>
  <si>
    <t xml:space="preserve">Utility Flow Diagrams- General Utility System </t>
  </si>
  <si>
    <t>Utility Flow Diagrams-Air Compression System</t>
  </si>
  <si>
    <t>PR04-UTILITY  FLOW DIAGRAM</t>
  </si>
  <si>
    <t xml:space="preserve">Data Sheet for Pressure vessel -  Reception Facilities </t>
  </si>
  <si>
    <t xml:space="preserve">Data Sheet for filter - Reception Facilities </t>
  </si>
  <si>
    <t xml:space="preserve">Data Sheet for  Safety &amp; Relief Valve - Reception Facilities </t>
  </si>
  <si>
    <t xml:space="preserve">Data Sheet for Control Valve - Reception Facilities </t>
  </si>
  <si>
    <t xml:space="preserve">Data Sheet for On/Off valve - Reception Facilities </t>
  </si>
  <si>
    <t xml:space="preserve">Data Sheet for Pressure vessel - General Utility System </t>
  </si>
  <si>
    <t xml:space="preserve">Data Sheet for Pump - General Utility System </t>
  </si>
  <si>
    <t xml:space="preserve">Data Sheet for Safety &amp; Relief Valve - General Utility System </t>
  </si>
  <si>
    <t xml:space="preserve">Data Sheet for Control valve - General Utility System </t>
  </si>
  <si>
    <t>Data Sheet for Pressure Vessel - Air Compression System</t>
  </si>
  <si>
    <t>Data Sheet for Compressor -  Air Compression System</t>
  </si>
  <si>
    <t>Data Sheet for Dryer -  Air Compression System</t>
  </si>
  <si>
    <t>Data Sheet for Control Valve -  Air Compression System</t>
  </si>
  <si>
    <t>Data Sheet for On/Off Valve - Air Compression System</t>
  </si>
  <si>
    <t xml:space="preserve">Symbol &amp; Legend </t>
  </si>
  <si>
    <t xml:space="preserve">P&amp;ID For Reception Facilities </t>
  </si>
  <si>
    <t>P&amp;ID For Reception Facilities (Final Issue)</t>
  </si>
  <si>
    <t xml:space="preserve">P&amp;ID For General Utility System </t>
  </si>
  <si>
    <t>P&amp;ID For General Utility System   (Final Issue)</t>
  </si>
  <si>
    <t>P&amp;ID For Air Compression System</t>
  </si>
  <si>
    <t>P&amp;ID For Air Compression System  (Final Issue)</t>
  </si>
  <si>
    <t>Safety and Firefighting Equipment Layout for Restaurant</t>
  </si>
  <si>
    <t>PR05-MATERIAL SELECTION</t>
  </si>
  <si>
    <t>PR06-DATA SHEET</t>
  </si>
  <si>
    <t>PR08-PIPING &amp; INSTRUMENT DIAGRAM</t>
  </si>
  <si>
    <t>PR09-SAFE GUARDING PHILOSOPHY</t>
  </si>
  <si>
    <t>PR10-UTILITY / ELECTRICAL POWER CONSUMPTION</t>
  </si>
  <si>
    <t>PR11-OPERATING MANUALS</t>
  </si>
  <si>
    <t>PR12-HAZOP&amp;HAZID STUDY REPORT</t>
  </si>
  <si>
    <t>PR07-PROCESS SPECIFICATION</t>
  </si>
  <si>
    <t>Document No.</t>
  </si>
  <si>
    <t>Chagalesh Doc. No.</t>
  </si>
  <si>
    <t>17202B-000-PR-DSB-1002</t>
  </si>
  <si>
    <t>17202B-000-PR-DSB-1003</t>
  </si>
  <si>
    <t>17202B-000-PR-EN-1004</t>
  </si>
  <si>
    <t>17202B-000-PR-LST-1005</t>
  </si>
  <si>
    <t>17202B-000-PR-RPT-1006</t>
  </si>
  <si>
    <t>17202B-100-03-PR-PFD-1007</t>
  </si>
  <si>
    <t>CH-207-PR-A3-010</t>
  </si>
  <si>
    <t>CH-207-PR-A3-011</t>
  </si>
  <si>
    <t>17202B-500-03-PR-UFD-1012</t>
  </si>
  <si>
    <t>CH-207-PR-A3-012</t>
  </si>
  <si>
    <t>CH-207-PR-A3-015</t>
  </si>
  <si>
    <t>17202B-000-PR-RPT-1016</t>
  </si>
  <si>
    <t>CH-207-PR-DC-016</t>
  </si>
  <si>
    <t>17202B-100-03-PR-DIG-1017</t>
  </si>
  <si>
    <t>CH-207-PR-A3-017</t>
  </si>
  <si>
    <t>CH-207-PR-A3-020</t>
  </si>
  <si>
    <t>CH-207-PR-A3-021</t>
  </si>
  <si>
    <t>17202B-100-PR-DSH-1022</t>
  </si>
  <si>
    <t>CH-207-PR-DS-022</t>
  </si>
  <si>
    <t>17202B-100-PR-DSH-1024</t>
  </si>
  <si>
    <t>CH-207-PR-DS-024</t>
  </si>
  <si>
    <t>17202B-100-PR-DSH-1025</t>
  </si>
  <si>
    <t>CH-207-PR-DS-025</t>
  </si>
  <si>
    <t>17202B-100-PR-DSH-1026</t>
  </si>
  <si>
    <t>CH-207-PR-DS-026</t>
  </si>
  <si>
    <t>CH-207-PR-DS-027</t>
  </si>
  <si>
    <t>CH-207-PR-DS-042</t>
  </si>
  <si>
    <t>CH-207-PR-DS-043</t>
  </si>
  <si>
    <t>CH-207-PR-DS-044</t>
  </si>
  <si>
    <t>CH-207-PR-DS-045</t>
  </si>
  <si>
    <t>CH-207-PR-DS-046</t>
  </si>
  <si>
    <t>CH-207-PR-DS-047</t>
  </si>
  <si>
    <t>CH-207-PR-DS-048</t>
  </si>
  <si>
    <t>CH-207-PR-DS-049</t>
  </si>
  <si>
    <t>CH-207-PR-DS-050</t>
  </si>
  <si>
    <t>CH-207-PR-DS-051</t>
  </si>
  <si>
    <t>CH-207-PR-DS-052</t>
  </si>
  <si>
    <t>CH-207-PR-DS-054</t>
  </si>
  <si>
    <t>CH-207-PR-DS-055</t>
  </si>
  <si>
    <t>CH-207-PR-DS-056</t>
  </si>
  <si>
    <t>CH-207-PR-DS-057</t>
  </si>
  <si>
    <t>17202B-500-PR-SPC-1076</t>
  </si>
  <si>
    <t>CH-207-PR-SP-076</t>
  </si>
  <si>
    <t>17202B-400-PR-SPC-1080</t>
  </si>
  <si>
    <t>CH-207-PR-SP-080</t>
  </si>
  <si>
    <t>17202B-000-03-PR-PID-1081</t>
  </si>
  <si>
    <t>CH-207-PR-A3-081</t>
  </si>
  <si>
    <t>17202B-100-03-PR-PID-1082</t>
  </si>
  <si>
    <t>CH-207-PR-A3-082</t>
  </si>
  <si>
    <t>CH-207-PR-A3-085</t>
  </si>
  <si>
    <t>CH-207-PR-A3-086</t>
  </si>
  <si>
    <t>CH-207-PR-A3-087</t>
  </si>
  <si>
    <t>CH-207-PR-A3-091</t>
  </si>
  <si>
    <t>17202B-000-03-SF-SDG-1008</t>
  </si>
  <si>
    <t>17202B-000-03-SF-LYT-1009</t>
  </si>
  <si>
    <t>17202B-900-03-SF-LYT-1010</t>
  </si>
  <si>
    <t>17202B-000-03-SF-LYT-1014</t>
  </si>
  <si>
    <t>17202B-900-03-SF-LYT-1015</t>
  </si>
  <si>
    <t>CH-207-PR-DC-002</t>
  </si>
  <si>
    <t>CH-207-PR-DC-003</t>
  </si>
  <si>
    <t>CH-207-PR-DC-004</t>
  </si>
  <si>
    <t>CH-207-PR-DC-005</t>
  </si>
  <si>
    <t>CH-207-PR-DC-006</t>
  </si>
  <si>
    <t>CH-207-PR-A3-007</t>
  </si>
  <si>
    <t>CH-207-SA-DC-001</t>
  </si>
  <si>
    <t>CH-207-SA-DC-002</t>
  </si>
  <si>
    <t>CH-207-SA-DS-005</t>
  </si>
  <si>
    <t>17202B-000-IN-DSB-1001</t>
  </si>
  <si>
    <t>17202B-000-IN-SPC-1002</t>
  </si>
  <si>
    <t>17202B-000-IN-SGL-1003</t>
  </si>
  <si>
    <t>17202B-000-IN-SPC-1005</t>
  </si>
  <si>
    <t>17202B-000-IN-SGL-1006</t>
  </si>
  <si>
    <t>17202B-000-IN-SPC-1007</t>
  </si>
  <si>
    <t>17202B-000-IN-SPC-1012</t>
  </si>
  <si>
    <t>17202B-000-IN-SPC-1013</t>
  </si>
  <si>
    <t>17202B-000-IN-SPC-1027</t>
  </si>
  <si>
    <t>17202B-000-IN-MTO-1030</t>
  </si>
  <si>
    <t>17202B-000-IN-LST-1032</t>
  </si>
  <si>
    <t>CH-207-PI-DC-001</t>
  </si>
  <si>
    <t>CH-207-PI-SP-002</t>
  </si>
  <si>
    <t>CH-207-PI-SP-003</t>
  </si>
  <si>
    <t>CH-207-PI-SP-004</t>
  </si>
  <si>
    <t>CH-207-PI-SP-005</t>
  </si>
  <si>
    <t>CH-207-PI-SP-006</t>
  </si>
  <si>
    <t>CH-207-PI-SP-007</t>
  </si>
  <si>
    <t>CH-207-PI-SP-008</t>
  </si>
  <si>
    <t>CH-207-PI-SP-009</t>
  </si>
  <si>
    <t>CH-207-PI-SP-010</t>
  </si>
  <si>
    <t>CH-207-PI-A0-013</t>
  </si>
  <si>
    <t>CH-207-PI-A4-016</t>
  </si>
  <si>
    <t>CH-207-PI-DC-017</t>
  </si>
  <si>
    <t>CH-207-PI-A4-018</t>
  </si>
  <si>
    <t>Mechanical Data Sheet for Pump - General Utility System</t>
  </si>
  <si>
    <t>Material Requisition For Centrifugal Pumps For Process Service</t>
  </si>
  <si>
    <t xml:space="preserve">Mechanical Data Sheet for Pressure Vessels -  Reception Facilities </t>
  </si>
  <si>
    <t>Mechanical Data Sheet for Pressure Vessels - General Utility System</t>
  </si>
  <si>
    <t>Mechanical Data Sheet for Pressure Vessel - Air Compression System</t>
  </si>
  <si>
    <t>Material Requisition For Pressure Vessels</t>
  </si>
  <si>
    <t>Specification For Air Cooler</t>
  </si>
  <si>
    <t>Material Requisition For Air Coolers</t>
  </si>
  <si>
    <t>Material Requisition For Shell &amp; Tube Heat Exchangers</t>
  </si>
  <si>
    <t>Specification For Storage Tanks</t>
  </si>
  <si>
    <t>Material Requisition For Storage Tanks</t>
  </si>
  <si>
    <t xml:space="preserve">Mechanical Data Sheet for Filter - Reception Facilities </t>
  </si>
  <si>
    <t>Mechanical Data Sheet for Compressor -  Air Compression System</t>
  </si>
  <si>
    <t>Mechanical Data Sheet for Dryer -  Air Compression System</t>
  </si>
  <si>
    <t>Specification For Filter Package</t>
  </si>
  <si>
    <t>Duty Specification For Flare Package</t>
  </si>
  <si>
    <t>Material Requisition For Filter Package</t>
  </si>
  <si>
    <t>Material Requisition For Flare Package</t>
  </si>
  <si>
    <t>HVAC &amp; Plumbing Design Basis</t>
  </si>
  <si>
    <t>HV02-HVAC EQUIPMENT</t>
  </si>
  <si>
    <t>HV04-PLUMBING SYSTEM</t>
  </si>
  <si>
    <t>PLUMBING SYSTEM</t>
  </si>
  <si>
    <t>EQ01-PRESSURE VESSELS</t>
  </si>
  <si>
    <t>PRESSURE VESSELS</t>
  </si>
  <si>
    <t>17202B-000-CV-DSB-1001</t>
  </si>
  <si>
    <t>17202B-000-ST-SPC-1002</t>
  </si>
  <si>
    <t>17202B-000-ST-SPC-1003</t>
  </si>
  <si>
    <t>17202B-000-ST-SPC-1004</t>
  </si>
  <si>
    <t>17202B-000-CV-SPC-1005</t>
  </si>
  <si>
    <t>17202B-000-CV-SPC-1006</t>
  </si>
  <si>
    <t>17202B-000-CV-SPC-1007</t>
  </si>
  <si>
    <t>17202B-950-01-BL-DDG-1008</t>
  </si>
  <si>
    <t>17202B-950-01-BL-DDG-1009</t>
  </si>
  <si>
    <t>17202B-950-01-BL-DDG-1010</t>
  </si>
  <si>
    <t>17202B-950-01-BL-DDG-1011</t>
  </si>
  <si>
    <t>17202B-950-01-BL-DDG-1012</t>
  </si>
  <si>
    <t>17202B-900-01-BL-DDG-1018</t>
  </si>
  <si>
    <t>17202B-900-01-BL-DDG-1019</t>
  </si>
  <si>
    <t>17202B-900-01-BL-DDG-1020</t>
  </si>
  <si>
    <t>17202B-950-01-ST-DDG-1021</t>
  </si>
  <si>
    <t>17202B-950-01-ST-DDG-1022</t>
  </si>
  <si>
    <t>17202B-950-01-ST-DDG-1023</t>
  </si>
  <si>
    <t>17202B-950-01-ST-DDG-1027</t>
  </si>
  <si>
    <t>17202B-950-04-ST-SCH-1028</t>
  </si>
  <si>
    <t>17202B-000-01-CV-LYT-1031</t>
  </si>
  <si>
    <t>17202B-950-01-CV-LYT-1032</t>
  </si>
  <si>
    <t>17202B-000-01-CV-DWG-1033</t>
  </si>
  <si>
    <t>17202B-000-01-CV-LYT-1034</t>
  </si>
  <si>
    <t>17202B-950-01-CV-LYT-1035</t>
  </si>
  <si>
    <t>17202B-000-03-CV-SDG-1036</t>
  </si>
  <si>
    <t>17202B-000-03-CV-SDG-1037</t>
  </si>
  <si>
    <t>17202B-000-03-CV-SDG-1039</t>
  </si>
  <si>
    <t>17202B-000-03-CV-SDG-1040</t>
  </si>
  <si>
    <t>17202B-000-03-CV-SDG-1041</t>
  </si>
  <si>
    <t>17202B-000-03-CV-SDG-1042</t>
  </si>
  <si>
    <t>17202B-000-03-CV-SDG-1043</t>
  </si>
  <si>
    <t>17202B-000-03-CV-SDG-1044</t>
  </si>
  <si>
    <t>17202B-000-03-CV-SDG-1045</t>
  </si>
  <si>
    <t>17202B-000-03-CV-SDG-1046</t>
  </si>
  <si>
    <t>17202B-000-03-CV-SDG-1047</t>
  </si>
  <si>
    <t>17202B-000-03-CV-SDG-1048</t>
  </si>
  <si>
    <t>17202B-000-03-CV-SDG-1049</t>
  </si>
  <si>
    <t>17202B-000-01-ST-SDG-1050</t>
  </si>
  <si>
    <t>17202B-000-03-ST-SDG-1051</t>
  </si>
  <si>
    <t>17202B-000-03-ST-SDG-1052</t>
  </si>
  <si>
    <t>17202B-000-03-ST-SDG-1053</t>
  </si>
  <si>
    <t>17202B-000-03-ST-SDG-1054</t>
  </si>
  <si>
    <t>17202B-000-03-ST-SDG-1055</t>
  </si>
  <si>
    <t>CH-207-CI-SP-001</t>
  </si>
  <si>
    <t>CH-207-ST-SP-002</t>
  </si>
  <si>
    <t>CH-207-ST-SP-003</t>
  </si>
  <si>
    <t>CH-207-ST-SP-004</t>
  </si>
  <si>
    <t>CH-207-CI-SP-005</t>
  </si>
  <si>
    <t>CH-207-CI-SP-006</t>
  </si>
  <si>
    <t>CH-207-CI-SP-007</t>
  </si>
  <si>
    <t>CH-207-AR-A1-008</t>
  </si>
  <si>
    <t>CH-207-AR-A1-009</t>
  </si>
  <si>
    <t>CH-207-AR-A1-010</t>
  </si>
  <si>
    <t>CH-207-AR-A1-011</t>
  </si>
  <si>
    <t>CH-207-AR-A1-012</t>
  </si>
  <si>
    <t>CH-207-AR-A1-018</t>
  </si>
  <si>
    <t>CH-207-AR-A1-019</t>
  </si>
  <si>
    <t>CH-207-AR-A1-020</t>
  </si>
  <si>
    <t>CH-207-ST-A1-021</t>
  </si>
  <si>
    <t>CH-207-ST-A1-022</t>
  </si>
  <si>
    <t>CH-207-ST-A1-023</t>
  </si>
  <si>
    <t>CH-207-ST-A1-027</t>
  </si>
  <si>
    <t>CH-207-ST-A4-028</t>
  </si>
  <si>
    <t>CH-207-CI-A1-031</t>
  </si>
  <si>
    <t>CH-207-CI-A1-032</t>
  </si>
  <si>
    <t>CH-207-CI-A1-033</t>
  </si>
  <si>
    <t>CH-207-CI-A1-034</t>
  </si>
  <si>
    <t>CH-207-CI-A1-035</t>
  </si>
  <si>
    <t>CH-207-CI-A3-036</t>
  </si>
  <si>
    <t>CH-207-CI-A3-037</t>
  </si>
  <si>
    <t>CH-207-CI-A3-039</t>
  </si>
  <si>
    <t>CH-207-CI-A3-040</t>
  </si>
  <si>
    <t>CH-207-CI-A3-041</t>
  </si>
  <si>
    <t>CH-207-CI-A3-042</t>
  </si>
  <si>
    <t>CH-207-CI-A3-043</t>
  </si>
  <si>
    <t>CH-207-CI-A3-044</t>
  </si>
  <si>
    <t>CH-207-CI-A3-045</t>
  </si>
  <si>
    <t>CH-207-CI-A3-046</t>
  </si>
  <si>
    <t>CH-207-CI-A3-047</t>
  </si>
  <si>
    <t>CH-207-CI-A3-048</t>
  </si>
  <si>
    <t>CH-207-CI-A3-049</t>
  </si>
  <si>
    <t>CH-207-ST-A1-050</t>
  </si>
  <si>
    <t>CH-207-ST-A3-051</t>
  </si>
  <si>
    <t>CH-207-ST-A3-052</t>
  </si>
  <si>
    <t>CH-207-ST-A3-053</t>
  </si>
  <si>
    <t>CH-207-ST-A3-054</t>
  </si>
  <si>
    <t>CH-207-ST-A3-055</t>
  </si>
  <si>
    <t>17202B-000-ME-DSB-1001</t>
  </si>
  <si>
    <t>CH-207-ME-DC-001</t>
  </si>
  <si>
    <t>17202B-300-ME-DSH-1063</t>
  </si>
  <si>
    <t>CH-207-ME-DS-063</t>
  </si>
  <si>
    <t>17202B-000-ME-SPC-1002</t>
  </si>
  <si>
    <t>CH-207-ME-SP-002</t>
  </si>
  <si>
    <t>17202B-000-ME-MRQ-1003</t>
  </si>
  <si>
    <t>CH-207-ME-DC-003</t>
  </si>
  <si>
    <t>17202B-100-ME-DSH-1052</t>
  </si>
  <si>
    <t>CH-207-ME-DS-052</t>
  </si>
  <si>
    <t>CH-207-ME-DS-062</t>
  </si>
  <si>
    <t>CH-207-ME-DS-069</t>
  </si>
  <si>
    <t>17202B-000-ME-SPC-1020</t>
  </si>
  <si>
    <t>CH-207-ME-SP-020</t>
  </si>
  <si>
    <t>CH-207-ME-DS-067</t>
  </si>
  <si>
    <t>17202B-000-ME-MRQ-1023</t>
  </si>
  <si>
    <t>CH-207-ME-DC-023</t>
  </si>
  <si>
    <t>17202B-000-ME-MRQ-1024</t>
  </si>
  <si>
    <t>CH-207-ME-DC-024</t>
  </si>
  <si>
    <t>CH-207-ME-DS-065</t>
  </si>
  <si>
    <t>17202B-000-ME-SPC-1028</t>
  </si>
  <si>
    <t>CH-207-ME-SP-028</t>
  </si>
  <si>
    <t>17202B-000-ME-MRQ-1029</t>
  </si>
  <si>
    <t>CH-207-ME-DC-029</t>
  </si>
  <si>
    <t>CH-207-ME-DS-064</t>
  </si>
  <si>
    <t>17202B-000-ME-SPC-1025</t>
  </si>
  <si>
    <t>CH-207-ME-SP-025</t>
  </si>
  <si>
    <t>17202B-000-ME-MRQ-1026</t>
  </si>
  <si>
    <t>CH-207-ME-DC-026</t>
  </si>
  <si>
    <t>CH-207-ME-DS-068</t>
  </si>
  <si>
    <t>17202B-000-ME-SPC-1036</t>
  </si>
  <si>
    <t>CH-207-ME-SP-036</t>
  </si>
  <si>
    <t>17202B-000-ME-MRQ-1037</t>
  </si>
  <si>
    <t>CH-207-ME-DC-037</t>
  </si>
  <si>
    <t>CH-207-ME-DS-054</t>
  </si>
  <si>
    <t>CH-207-ME-DS-066</t>
  </si>
  <si>
    <t>17202B-000-ME-SPC-1038</t>
  </si>
  <si>
    <t>CH-207-ME-SP-038</t>
  </si>
  <si>
    <t>17202B-400-ME-SPC-1042</t>
  </si>
  <si>
    <t>CH-207-ME-SP-042</t>
  </si>
  <si>
    <t>17202B-500-ME-SPC-1044</t>
  </si>
  <si>
    <t>CH-207-ME-SP-044</t>
  </si>
  <si>
    <t>17202B-000-ME-MRQ-1039</t>
  </si>
  <si>
    <t>CH-207-ME-DC-039</t>
  </si>
  <si>
    <t>17202B-400-ME-MRQ-1043</t>
  </si>
  <si>
    <t>CH-207-ME-DC-043</t>
  </si>
  <si>
    <t>17202B-500-ME-MRQ-1045</t>
  </si>
  <si>
    <t>CH-207-ME-DC-045</t>
  </si>
  <si>
    <t>17202B-000-HV-DSB-1084</t>
  </si>
  <si>
    <t>CH-207-HV-DC-084</t>
  </si>
  <si>
    <t>CH-207-HV-DS-087</t>
  </si>
  <si>
    <t>CH-207-HV-DS-089</t>
  </si>
  <si>
    <t>17202B-000-HV-SPC-1085</t>
  </si>
  <si>
    <t>CH-207-HV-SP-085</t>
  </si>
  <si>
    <t>17202B-000-HV-MRQ-1111</t>
  </si>
  <si>
    <t>CH-207-HV-DC-111</t>
  </si>
  <si>
    <t>17202B-000-HV-MRQ-1112</t>
  </si>
  <si>
    <t>CH-207-HV-DC-112</t>
  </si>
  <si>
    <t>CH-207-HV-A2-093</t>
  </si>
  <si>
    <t>CH-207-HV-A2-094</t>
  </si>
  <si>
    <t>CH-207-HV-A2-095</t>
  </si>
  <si>
    <t>CH-207-HV-A2-096</t>
  </si>
  <si>
    <t>CH-207-HV-A2-097</t>
  </si>
  <si>
    <t>CH-207-HV-A2-098</t>
  </si>
  <si>
    <t>CH-207-HV-A2-099</t>
  </si>
  <si>
    <t>CH-207-HV-A2-100</t>
  </si>
  <si>
    <t>CH-207-HV-A2-088</t>
  </si>
  <si>
    <t>CH-207-HV-DC-090</t>
  </si>
  <si>
    <t>CH-207-HV-A2-101</t>
  </si>
  <si>
    <t>CH-207-HV-A2-102</t>
  </si>
  <si>
    <t>CH-207-HV-A2-103</t>
  </si>
  <si>
    <t>CH-207-HV-A2-104</t>
  </si>
  <si>
    <t>17202B-000-HV-SPC-1086</t>
  </si>
  <si>
    <t>CH-207-HV-SP-086</t>
  </si>
  <si>
    <t>CH-207-HV-A2-107</t>
  </si>
  <si>
    <t>CH-207-HV-A2-108</t>
  </si>
  <si>
    <t>17202B-000-HV-MRQ-1113</t>
  </si>
  <si>
    <t>CH-207-HV-DC-113</t>
  </si>
  <si>
    <t>17202B-000-PC-CPC-1002</t>
  </si>
  <si>
    <t>17202B-000-PC-NPC-1003</t>
  </si>
  <si>
    <t>17202B-000-PC-WBS-1004</t>
  </si>
  <si>
    <t>17202B-000-EL-DSB-1001</t>
  </si>
  <si>
    <t>CH-207-EL-DC-001</t>
  </si>
  <si>
    <t>17202B-000-EL-SPC-1002</t>
  </si>
  <si>
    <t>CH-207-EL-SP-002</t>
  </si>
  <si>
    <t>17202B-000-EL-SPC-1004</t>
  </si>
  <si>
    <t>17202B-000-EL-SPC-1005</t>
  </si>
  <si>
    <t>CH-207-EL-SP-004</t>
  </si>
  <si>
    <t>17202B-000-EL-SPC-1006</t>
  </si>
  <si>
    <t>CH-207-EL-SP-005</t>
  </si>
  <si>
    <t>17202B-000-EL-SPC-1007</t>
  </si>
  <si>
    <t>CH-207-EL-SP-006</t>
  </si>
  <si>
    <t>CH-207-EL-SP-007</t>
  </si>
  <si>
    <t>17202B-000-EL-SPC-1009</t>
  </si>
  <si>
    <t>17202B-000-EL-SPC-1010</t>
  </si>
  <si>
    <t>CH-207-EL-SP-009</t>
  </si>
  <si>
    <t>17202B-000-EL-SPC-1011</t>
  </si>
  <si>
    <t>CH-207-EL-SP-010</t>
  </si>
  <si>
    <t>17202B-000-EL-SPC-1012</t>
  </si>
  <si>
    <t>CH-207-EL-SP-011</t>
  </si>
  <si>
    <t>17202B-000-EL-SPC-1013</t>
  </si>
  <si>
    <t>CH-207-EL-SP-012</t>
  </si>
  <si>
    <t>17202B-000-EL-CSH-1014</t>
  </si>
  <si>
    <t>17202B-000-EL-LOL-1015</t>
  </si>
  <si>
    <t>17202B-000-EL-SCH-1016</t>
  </si>
  <si>
    <t>17202B-000-EL-DSH-1017</t>
  </si>
  <si>
    <t>17202B-000-EL-DSH-1019</t>
  </si>
  <si>
    <t>17202B-000-EL-DSH-1020</t>
  </si>
  <si>
    <t>17202B-000-EL-DSH-1021</t>
  </si>
  <si>
    <t>17202B-000-EL-DSH-1022</t>
  </si>
  <si>
    <t>17202B-000-01-EL-SLD-1024</t>
  </si>
  <si>
    <t>17202B-000-00-EL-LYT-1025</t>
  </si>
  <si>
    <t>17202B-900-01-EL-LYT-1026</t>
  </si>
  <si>
    <t>17202B-000-04-EL-SDG-1027</t>
  </si>
  <si>
    <t>17202B-000-EL-MTO-1028</t>
  </si>
  <si>
    <t>17202B-000-EL-CSH-1029</t>
  </si>
  <si>
    <t>17202B-000-00-EL-LYT-1030</t>
  </si>
  <si>
    <t>17202B-900-01-EL-LYT-1031</t>
  </si>
  <si>
    <t>17202B-950-01-EL-LYT-1032</t>
  </si>
  <si>
    <t>17202B-000-04-EL-SDG-1033</t>
  </si>
  <si>
    <t>17202B-000-EL-CSH-1034</t>
  </si>
  <si>
    <t>17202B-000-00-EL-LYT-1035</t>
  </si>
  <si>
    <t>17202B-900-01-EL-LYT-1036</t>
  </si>
  <si>
    <t>17202B-950-01-EL-LYT-1037</t>
  </si>
  <si>
    <t>17202B-000-04-EL-SDG-1038</t>
  </si>
  <si>
    <t>17202B-000-TL-DSB-1001</t>
  </si>
  <si>
    <t>CH-207-TM-DC-001</t>
  </si>
  <si>
    <t>17202B-000-TL-SPC-1002</t>
  </si>
  <si>
    <t>17202B-000-TL-SPC-1003</t>
  </si>
  <si>
    <t>CH-207-TM-SP-002</t>
  </si>
  <si>
    <t>17202B-000-TL-SPC-1004</t>
  </si>
  <si>
    <t>CH-207-TM-SP-003</t>
  </si>
  <si>
    <t>Lighting System Installation Details</t>
  </si>
  <si>
    <t>Earthing System Installation Details</t>
  </si>
  <si>
    <t>HV03-HVAC DRAWING</t>
  </si>
  <si>
    <t>Desalter Package Process Specification</t>
  </si>
  <si>
    <t>Telephone System Block Diagram</t>
  </si>
  <si>
    <t>CCTV System Block Diagram</t>
  </si>
  <si>
    <t>Paging System Block Diagram</t>
  </si>
  <si>
    <t>Area Telephone Layout</t>
  </si>
  <si>
    <t>Area Paging Layout</t>
  </si>
  <si>
    <t>Substation Building Telephone Layout</t>
  </si>
  <si>
    <t>Substation Building Paging Layout</t>
  </si>
  <si>
    <t>Restaurant Building Telephone Layout</t>
  </si>
  <si>
    <t>Restaurant Building Paging Layout</t>
  </si>
  <si>
    <t>Telecom System Installation Details</t>
  </si>
  <si>
    <t xml:space="preserve">Telecom System Material Take off </t>
  </si>
  <si>
    <t>17202B-000-01-TL-BKD-1005</t>
  </si>
  <si>
    <t>17202B-000-01-TL-BKD-1006</t>
  </si>
  <si>
    <t>17202B-000-01-TL-BKD-1007</t>
  </si>
  <si>
    <t>17202B-000-00-TL-LYT-1008</t>
  </si>
  <si>
    <t>17202B-000-01-TL-LYT-1009</t>
  </si>
  <si>
    <t>CH-207-TM-A1-005</t>
  </si>
  <si>
    <t>17202B-000-01-TL-LYT-1010</t>
  </si>
  <si>
    <t>CH-207-TM-A1-006</t>
  </si>
  <si>
    <t>17202B-900-01-TL-LYT-1011</t>
  </si>
  <si>
    <t>CH-207-TM-A1-007</t>
  </si>
  <si>
    <t>17202B-900-01-TL-LYT-1012</t>
  </si>
  <si>
    <t>17202B-950-01-TL-LYT-1013</t>
  </si>
  <si>
    <t>CH-207-TM-A1-009</t>
  </si>
  <si>
    <t>17202B-950-01-TL-LYT-1014</t>
  </si>
  <si>
    <t>CH-207-TM-A1-010</t>
  </si>
  <si>
    <t>17202B-000-01-TL-SCH-1016</t>
  </si>
  <si>
    <t>17202B-000-01-TL-MTO-1017</t>
  </si>
  <si>
    <t>Telecom System Cable Schedule</t>
  </si>
  <si>
    <t xml:space="preserve"> Basic Engineering Of Farashband Gas Refinery Development</t>
  </si>
  <si>
    <t>HAZOP&amp;HAZID STUDY REPORT</t>
  </si>
  <si>
    <t>ID</t>
  </si>
  <si>
    <t>17202B-000-PI-DSB-1001</t>
  </si>
  <si>
    <t>17202B-000-PI-MSS-1002</t>
  </si>
  <si>
    <t>17202B-000-PI-SPC-1003</t>
  </si>
  <si>
    <t>17202B-000-PI-SPC-1004</t>
  </si>
  <si>
    <t>17202B-000-PI-SPC-1005</t>
  </si>
  <si>
    <t>17202B-000-PI-SPC-1006</t>
  </si>
  <si>
    <t>17202B-000-PI-SPC-1007</t>
  </si>
  <si>
    <t>17202B-000-PI-SPC-1008</t>
  </si>
  <si>
    <t>17202B-000-PI-SPC-1009</t>
  </si>
  <si>
    <t>17202B-000-PI-SPC-1010</t>
  </si>
  <si>
    <t>17202B-000-PI-MTO-1017</t>
  </si>
  <si>
    <t>17202B-000-PR-RPT-1001</t>
  </si>
  <si>
    <t>CH-207-PR-DC-001</t>
  </si>
  <si>
    <t>CIVIL &amp; STRUCTURE STANDARD DRAWING</t>
  </si>
  <si>
    <t>Substation Building Earthing Layout</t>
  </si>
  <si>
    <t>Restaurant Building Earthing Layout</t>
  </si>
  <si>
    <t>TL02-SPECIFICATION</t>
  </si>
  <si>
    <t>PLOT PLAN</t>
  </si>
  <si>
    <t>17202B-000-03-PR-BKD-1091</t>
  </si>
  <si>
    <t>17202B-000-PR-LST-1092</t>
  </si>
  <si>
    <t>CH-207-PR-DC-092</t>
  </si>
  <si>
    <t>17202B-000-PR-LST-1093</t>
  </si>
  <si>
    <t>CH-207-PR-DC-093</t>
  </si>
  <si>
    <t>17202B-000-PR-DCP-1094</t>
  </si>
  <si>
    <t>CH-207-PR-DC-094</t>
  </si>
  <si>
    <t>17202B-000-PR-RPT-1095</t>
  </si>
  <si>
    <t>CH-207-PR-DC-095</t>
  </si>
  <si>
    <t>CH-207-PR-DC-096</t>
  </si>
  <si>
    <t>GENERAL</t>
  </si>
  <si>
    <t>Specification For Earthing And Lightning Protection System</t>
  </si>
  <si>
    <t>Specification For Lighting And Small Power System</t>
  </si>
  <si>
    <t>CH-207-EL-SP-013</t>
  </si>
  <si>
    <t>Cable Sizing Calculation Report</t>
  </si>
  <si>
    <t xml:space="preserve">Power System Analysis Report (Load Flow, Short Circuit, Motor Starting) </t>
  </si>
  <si>
    <t>TL03-DRAWING</t>
  </si>
  <si>
    <t>DRAWING</t>
  </si>
  <si>
    <t>TL04-SCHEDULE AND LIST</t>
  </si>
  <si>
    <t>TL05-MATERIAL TAKE OFF</t>
  </si>
  <si>
    <t>17202B-100-IN-DSH-1033</t>
  </si>
  <si>
    <t>17202B-100-IN-DSH-1051</t>
  </si>
  <si>
    <t>17202B-100-IN-INX-1069</t>
  </si>
  <si>
    <t>17202B-100-IN-DSH-1087</t>
  </si>
  <si>
    <t>17202B-300-IN-DSH-1108</t>
  </si>
  <si>
    <t>17202B-400-IN-DSH-1109</t>
  </si>
  <si>
    <t>17202B-500-IN-DSH-1110</t>
  </si>
  <si>
    <t>17202B-000-EL-SPC-1042</t>
  </si>
  <si>
    <t>17202B-000-EL-SPC-1043</t>
  </si>
  <si>
    <t>17202B-000-EL-CSH-1044</t>
  </si>
  <si>
    <t>17202B-000-EL-CSH-1045</t>
  </si>
  <si>
    <t>CH-207-EL-DC-016</t>
  </si>
  <si>
    <t>CH-207-EL-DS-021</t>
  </si>
  <si>
    <t>CH-207-EL-DS-022</t>
  </si>
  <si>
    <t>CH-207-EL-DC-045</t>
  </si>
  <si>
    <t>CH-207-EL-SP-042</t>
  </si>
  <si>
    <t>CH-207-EL-SP-043</t>
  </si>
  <si>
    <t>CH-207-EL-DC-014</t>
  </si>
  <si>
    <t>CH-207-EL-DC-044</t>
  </si>
  <si>
    <t>CH-207-EL-DC-015</t>
  </si>
  <si>
    <t>CH-207-EL-DS-017</t>
  </si>
  <si>
    <t>CH-207-EL-DS-019</t>
  </si>
  <si>
    <t>CH-207-EL-DS-020</t>
  </si>
  <si>
    <t>CH-207-EL-A1-024</t>
  </si>
  <si>
    <t>CH-207-EL-A0-025</t>
  </si>
  <si>
    <t>CH-207-EL-A1-026</t>
  </si>
  <si>
    <t>CH-207-EL-A4-027</t>
  </si>
  <si>
    <t>CH-207-EL-DC-029</t>
  </si>
  <si>
    <t>CH-207-EL-A0-030</t>
  </si>
  <si>
    <t>CH-207-EL-A1-031</t>
  </si>
  <si>
    <t>CH-207-EL-A1-032</t>
  </si>
  <si>
    <t>CH-207-EL-A4-033</t>
  </si>
  <si>
    <t>CH-207-EL-DC-034</t>
  </si>
  <si>
    <t>CH-207-EL-A0-035</t>
  </si>
  <si>
    <t>CH-207-EL-A1-036</t>
  </si>
  <si>
    <t>CH-207-EL-A1-037</t>
  </si>
  <si>
    <t>CH-207-EL-A4-038</t>
  </si>
  <si>
    <t>CH-207-EL-DC-028</t>
  </si>
  <si>
    <t>CH-207-TM-SP-004</t>
  </si>
  <si>
    <t>CH-207-TM-A0-008</t>
  </si>
  <si>
    <t>CH-207-TM-A1-011</t>
  </si>
  <si>
    <t>CH-207-TM-A1-013</t>
  </si>
  <si>
    <t>CH-207-TM-A1-012</t>
  </si>
  <si>
    <t>CH-207-TM-A1-014</t>
  </si>
  <si>
    <t>CH-207-TM-A4-015</t>
  </si>
  <si>
    <t>CH-207-TM-DC-016</t>
  </si>
  <si>
    <t>CH-207-TM-DC-017</t>
  </si>
  <si>
    <t>Specification For Pipe</t>
  </si>
  <si>
    <t>Specification For Manual Valve</t>
  </si>
  <si>
    <t>17202B-000-PI-SPC-1022</t>
  </si>
  <si>
    <t>CH-207-PI-SP-022</t>
  </si>
  <si>
    <t>17202B-000-PI-SPC-1023</t>
  </si>
  <si>
    <t>CH-207-PI-SP-023</t>
  </si>
  <si>
    <t>17202B-000-PI-SPC-1024</t>
  </si>
  <si>
    <t>CH-207-PI-SP-024</t>
  </si>
  <si>
    <t>Specification For Fencing</t>
  </si>
  <si>
    <t>Restaurant Building  Plan</t>
  </si>
  <si>
    <t>Restaurant Building Roof Plan</t>
  </si>
  <si>
    <t>Restaurant Building Elevation</t>
  </si>
  <si>
    <t>Restaurant Building Wall Section &amp; Details</t>
  </si>
  <si>
    <t>Restaurant Building Section &amp; Details</t>
  </si>
  <si>
    <t>Restaurant Building Framing Plan &amp; Elevation</t>
  </si>
  <si>
    <t>Restaurant Building Structural Details</t>
  </si>
  <si>
    <t>Civil Layout  For Restaurant Area</t>
  </si>
  <si>
    <t>Rough Grading Layout</t>
  </si>
  <si>
    <t>Preliminary Drainage &amp; Grading Layout</t>
  </si>
  <si>
    <t>Sanitary Layout For Restaurant Area</t>
  </si>
  <si>
    <t>17202B-000-CV-SPC-1067</t>
  </si>
  <si>
    <t>Specification For Fire Proofing</t>
  </si>
  <si>
    <t>CH-207-ST-SP-068</t>
  </si>
  <si>
    <t>17202B-000-IN-SPC-1008</t>
  </si>
  <si>
    <t>17202B-000-IN-SPC-1009</t>
  </si>
  <si>
    <t>17202B-000-IN-SPC-1010</t>
  </si>
  <si>
    <t>17202B-000-IN-SPC-1011</t>
  </si>
  <si>
    <t>Document Control Index</t>
  </si>
  <si>
    <t>Time Schedule</t>
  </si>
  <si>
    <t>17202B-000-PC-SCH-1005</t>
  </si>
  <si>
    <t>Line List</t>
  </si>
  <si>
    <t>Block Flow Diagram</t>
  </si>
  <si>
    <t>Heat and Material Balance Report</t>
  </si>
  <si>
    <t>ESD Philosophy</t>
  </si>
  <si>
    <t>Preliminary Process Description for Safety Systems</t>
  </si>
  <si>
    <t>Utility Philosophy</t>
  </si>
  <si>
    <t>Control Philosophy</t>
  </si>
  <si>
    <t>Fire Water Demand Calculation</t>
  </si>
  <si>
    <t>Consequence Analysis</t>
  </si>
  <si>
    <t>Safety Concept</t>
  </si>
  <si>
    <t>Safety Equipment List</t>
  </si>
  <si>
    <t>17202B-000-PR-DCP-1102</t>
  </si>
  <si>
    <t>17202B-000-PR-DCP-1103</t>
  </si>
  <si>
    <t>17202B-000-PR-DCP-1104</t>
  </si>
  <si>
    <t>17202B-000-PR-DCP-1105</t>
  </si>
  <si>
    <t>CH-207-PR-DC-103</t>
  </si>
  <si>
    <t>CH-207-PR-DC-102</t>
  </si>
  <si>
    <t>CH-207-PR-DC-104</t>
  </si>
  <si>
    <t>CH-207-PR-DC-105</t>
  </si>
  <si>
    <t>17202B-000-SF-CSH-1018</t>
  </si>
  <si>
    <t>17202B-000-SF-RPT-1020</t>
  </si>
  <si>
    <t>17202B-000-SF-LST-1021</t>
  </si>
  <si>
    <t>CH-207-SA-DC-018</t>
  </si>
  <si>
    <t>CH-207-SA-DC-020</t>
  </si>
  <si>
    <t>CH-207-SA-DC-021</t>
  </si>
  <si>
    <t>Hazop&amp;Hazid Study Report</t>
  </si>
  <si>
    <t>17202B-000-PR-LST-1096</t>
  </si>
  <si>
    <t>17202B-000-PR-RPT-1098</t>
  </si>
  <si>
    <t>17202B-000-PR-DCP-1101</t>
  </si>
  <si>
    <t>CH-207-PR-DC-101</t>
  </si>
  <si>
    <t>Basic Engineering &amp; Hazop Study Of  Farashband Gas Refinery Development</t>
  </si>
  <si>
    <t>MAN HOUR</t>
  </si>
  <si>
    <t>WEIGHT FACTOR</t>
  </si>
  <si>
    <t>Specification For Flange and Fitting</t>
  </si>
  <si>
    <t>Process Flow Diagrams- Condensate Stabilization</t>
  </si>
  <si>
    <t>Material Selection Diagram - Condensate Stabilization</t>
  </si>
  <si>
    <t>Data Sheet for Pressure vessel -  Condensate Stabilization</t>
  </si>
  <si>
    <t>Data Sheet for Heat Exchanger- Condensate Stabilization</t>
  </si>
  <si>
    <t>Data Sheet for Air Cooler - Condensate Stabilization</t>
  </si>
  <si>
    <t>Data Sheet for Column -  Condensate Stabilization</t>
  </si>
  <si>
    <t>Data Sheet for Storage Tank -Condensate Stabilization</t>
  </si>
  <si>
    <t>Data Sheet for Safety &amp; Relief Valve - Condensate Stabilization</t>
  </si>
  <si>
    <t>Data Sheet for Control valve -  Condensate Stabilization</t>
  </si>
  <si>
    <t>Data Sheet for On/Off valve -  Condensate Stabilization</t>
  </si>
  <si>
    <t>P&amp;ID For Condensate Stabilization</t>
  </si>
  <si>
    <t>P&amp;ID For Condensate Stabilization  (Final Issue)</t>
  </si>
  <si>
    <t>Drainage Philosophy</t>
  </si>
  <si>
    <t>Mechanical Data Sheet for Pressure Vessels -  Condensate Stabilization</t>
  </si>
  <si>
    <t>Mechanical Data Sheet for Column -  Condensate Stabilization</t>
  </si>
  <si>
    <t>Mechanical Data Sheet for Air Cooler - Condensate Stabilization</t>
  </si>
  <si>
    <t>Mechanical Data Sheet for Heat Exchanger- Condensate Stabilization</t>
  </si>
  <si>
    <t>Mechanical Data Sheet for Storage Tank -Condensate Stabilization</t>
  </si>
  <si>
    <t>Roof HVAC plan for Restaurant</t>
  </si>
  <si>
    <t>Air Flow &amp; Control Diagram For Substation</t>
  </si>
  <si>
    <t>Restaurant Building Door &amp; Finishing Schedule</t>
  </si>
  <si>
    <t>Substation Building  Finishing Schedule &amp; Detail</t>
  </si>
  <si>
    <t>Civil Arrangement Layout</t>
  </si>
  <si>
    <t>Specification For Emergency Shutdown System (ESD)</t>
  </si>
  <si>
    <t>Overall Earthing Layout</t>
  </si>
  <si>
    <t>Piping Assembly Drawing</t>
  </si>
  <si>
    <t>EL06-MATERIAL TAKE OFF</t>
  </si>
  <si>
    <t>Safety &amp; Fire Protection Philosophy</t>
  </si>
  <si>
    <t>Hazard Source List</t>
  </si>
  <si>
    <t>17202B-000-SF-DSB-1001</t>
  </si>
  <si>
    <t>17202B-000-SF-DCP-1002</t>
  </si>
  <si>
    <t>17202B-000-SF-LST-1003</t>
  </si>
  <si>
    <t>17202B-000-SF-DSH-1005</t>
  </si>
  <si>
    <t>CH-207-SA-DC-003</t>
  </si>
  <si>
    <t>PIPING PLAN</t>
  </si>
  <si>
    <t>Air Flow And Control Diagram For Restaurant</t>
  </si>
  <si>
    <t>17202B-000-00-PI-PLN-1013</t>
  </si>
  <si>
    <t>17202B-000-00-PI-PLN-1015</t>
  </si>
  <si>
    <t>17202B-000-04-PI-SDG-1016</t>
  </si>
  <si>
    <t>17202B-000-04-PI-SDG-1018</t>
  </si>
  <si>
    <t>Hot Oil System Specification</t>
  </si>
  <si>
    <t>Dehydration Package Specification</t>
  </si>
  <si>
    <t>17202B-400-PR-SPC-1106</t>
  </si>
  <si>
    <t>CH-207-PR-SP-106</t>
  </si>
  <si>
    <t>CH-207-PR-SP-107</t>
  </si>
  <si>
    <t xml:space="preserve">P&amp;ID For Network </t>
  </si>
  <si>
    <t>P&amp;ID For Network (Final Issue)</t>
  </si>
  <si>
    <t>SF04-PIPING PLAN</t>
  </si>
  <si>
    <t>Fire Water Piping Plan</t>
  </si>
  <si>
    <t>MATERIAL TAKE OFF</t>
  </si>
  <si>
    <t>I/O List For DCS</t>
  </si>
  <si>
    <t>I/O List For ESD</t>
  </si>
  <si>
    <t>Data Sheet For Control Valves For Unit 100</t>
  </si>
  <si>
    <t xml:space="preserve">Data Sheet For Control Valves For Unit 100 (Final Issue) </t>
  </si>
  <si>
    <t>Data Sheet For Control Valves For Unit 300</t>
  </si>
  <si>
    <t xml:space="preserve">Data Sheet For Control Valves For Unit 300 (Final Issue) </t>
  </si>
  <si>
    <t>Data Sheet For Control Valves For Unit 400</t>
  </si>
  <si>
    <t xml:space="preserve">Data Sheet For Control Valves For Unit 400 (Final Issue) </t>
  </si>
  <si>
    <t>Data Sheet For Control Valves For Unit 500</t>
  </si>
  <si>
    <t xml:space="preserve">Data Sheet For Control Valves For Unit 500 (Final Issue) </t>
  </si>
  <si>
    <t>Data Sheet For Pressure Safety Valves For Unit 100</t>
  </si>
  <si>
    <t>Data Sheet For Pressure Safety ValvesFor Unit 100 (Final Issue)</t>
  </si>
  <si>
    <t>Data Sheet For Pressure Safety Valves For Unit 300</t>
  </si>
  <si>
    <t>Data Sheet For Pressure Safety Valves For Unit 300 (Final Issue)</t>
  </si>
  <si>
    <t>Data Sheet For Pressure Safety Valves For Unit 400</t>
  </si>
  <si>
    <t>Data Sheet For Pressure Safety Valves For Unit 400 (Final Issue)</t>
  </si>
  <si>
    <t>Data Sheet For Pressure Safety Valves For Unit 500</t>
  </si>
  <si>
    <t>Data Sheet For Pressure Safety Valves For Unit 500 (Final Issue)</t>
  </si>
  <si>
    <t>Data Sheet For On/Off Valves For Unit 100</t>
  </si>
  <si>
    <t>Data Sheet For On/Off Valves For Unit 100(Final Issue)</t>
  </si>
  <si>
    <t>Data Sheet For On/Off Valves For Unit 300</t>
  </si>
  <si>
    <t>Data Sheet For On/Off Valves For Unit 300(Final Issue)</t>
  </si>
  <si>
    <t>Data Sheet For On/Off Valves For Unit 400</t>
  </si>
  <si>
    <t>Data Sheet For On/Off Valves For Unit 400(Final Issue)</t>
  </si>
  <si>
    <t>Data Sheet For On/Off Valves For Unit 500</t>
  </si>
  <si>
    <t>Data Sheet For On/Off Valves For Unit 500(Final Issue)</t>
  </si>
  <si>
    <t>Data Sheet For Motor Operated Valves For Unit 100</t>
  </si>
  <si>
    <t>Data Sheet For Motor Operated Valves For Unit 100(Final Issue)</t>
  </si>
  <si>
    <t>Data Sheet For Motor Operated Valves For Unit 300</t>
  </si>
  <si>
    <t>Data Sheet For Motor Operated Valves For Unit 300(Final Issue)</t>
  </si>
  <si>
    <t>Data Sheet For Motor Operated Valves For Unit 400</t>
  </si>
  <si>
    <t>Data Sheet For Motor Operated Valves For Unit 400(Final Issue)</t>
  </si>
  <si>
    <t>Instrument Specification For Control Valves</t>
  </si>
  <si>
    <t>Instrument Specification For On-Off  Valves</t>
  </si>
  <si>
    <t>Instrument Specification For Pressure Safety Valves</t>
  </si>
  <si>
    <t>Instrument List For Unit 100</t>
  </si>
  <si>
    <t>Instrument List For Unit 100(Final Issue)</t>
  </si>
  <si>
    <t>Instrument List For Unit 300</t>
  </si>
  <si>
    <t>Instrument List For Unit 300(Final Issue)</t>
  </si>
  <si>
    <t>Instrument List For Unit 400</t>
  </si>
  <si>
    <t>Instrument List For Unit 400(Final Issue)</t>
  </si>
  <si>
    <t>Instrument List For Unit 500</t>
  </si>
  <si>
    <t>Instrument List For Unit 500(Final Issue)</t>
  </si>
  <si>
    <t>Data Sheet For Flow Elements For Unit 100</t>
  </si>
  <si>
    <t>Data Sheet For Flow Elements For Unit 100(Final Issue)</t>
  </si>
  <si>
    <t>Data Sheet For Flow Elements For Unit 300</t>
  </si>
  <si>
    <t>Data Sheet For Flow Elements For Unit 300(Final Issue)</t>
  </si>
  <si>
    <t>Data Sheet For Flow Elements For Unit 400</t>
  </si>
  <si>
    <t>Data Sheet For Flow Elements For Unit 400(Final Issue)</t>
  </si>
  <si>
    <t>Data Sheet For Flow Elements For Unit 500</t>
  </si>
  <si>
    <t>Data Sheet For Flow Elements For Unit 500(Final Issue)</t>
  </si>
  <si>
    <t>Data Sheet For Level Gauges For Unit 100</t>
  </si>
  <si>
    <t>Data Sheet For Level Gauges For Unit 100(Final Issue)</t>
  </si>
  <si>
    <t>Data Sheet For Level Gauges For Unit 300</t>
  </si>
  <si>
    <t>Data Sheet For Level Gauges For Unit 300(Final Issue)</t>
  </si>
  <si>
    <t>Data Sheet For Level Gauges For Unit 400</t>
  </si>
  <si>
    <t>Data Sheet For Level Gauges For Unit 400(Final Issue)</t>
  </si>
  <si>
    <t>Data Sheet For Level Gauges For Unit 500</t>
  </si>
  <si>
    <t>Data Sheet For Level Gauges For Unit 500(Final Issue)</t>
  </si>
  <si>
    <t>Data Sheet For Level Transmitters (Displacer Type) For Unit 100</t>
  </si>
  <si>
    <t>Data Sheet For Level Transmitters (Displacer Type) For Unit 100 (Final Issue)</t>
  </si>
  <si>
    <t>Data Sheet For Level Transmitters (Displacer Type) For Unit 300</t>
  </si>
  <si>
    <t>Data Sheet For Level Transmitters (Displacer Type) For Unit 300 (Final Issue)</t>
  </si>
  <si>
    <t>Data Sheet For Level Transmitters (Displacer Type) For Unit 400</t>
  </si>
  <si>
    <t>Data Sheet For Level Transmitters (Displacer Type) For Unit 400 (Final Issue)</t>
  </si>
  <si>
    <t>Data Sheet For Level Transmitters (Displacer Type) For Unit 500</t>
  </si>
  <si>
    <t>Data Sheet For Level Transmitters (Displacer Type) For Unit 500 (Final Issue)</t>
  </si>
  <si>
    <t>Data Sheet For Level Transmitters (Radar Type) For Unit 400</t>
  </si>
  <si>
    <t>Data Sheet For Level Transmitters (Radar Type) For Unit 400(Final Issue)</t>
  </si>
  <si>
    <t>Data Sheet For Pressure and Diff. Pressure Gauges For Unit 100</t>
  </si>
  <si>
    <t>Data Sheet For Pressure and Diff. Pressure Gauges For Unit 100(Final Issue)</t>
  </si>
  <si>
    <t>Data Sheet For Pressure and Diff. Pressure Gauges For Unit 300</t>
  </si>
  <si>
    <t>Data Sheet For Pressure and Diff. Pressure Gauges For Unit 300(Final Issue)</t>
  </si>
  <si>
    <t>Data Sheet For Pressure and Diff. Pressure Gauges For Unit 400</t>
  </si>
  <si>
    <t>Data Sheet For Pressure and Diff. Pressure Gauges For Unit 400(Final Issue)</t>
  </si>
  <si>
    <t>Data Sheet For Pressure and Diff. Pressure Gauges For Unit 500</t>
  </si>
  <si>
    <t>Data Sheet For Pressure and Diff. Pressure Gauges For Unit 500(Final Issue)</t>
  </si>
  <si>
    <t>Data Sheet For Pressure and Diff. Pressure Transmitters For Unit 100</t>
  </si>
  <si>
    <t>Data Sheet For Pressure and Diff. Pressure Transmitters For Unit 100(Final Issue)</t>
  </si>
  <si>
    <t>Data Sheet For Pressure and Diff. Pressure Transmitters For Unit 300</t>
  </si>
  <si>
    <t>Data Sheet For Pressure and Diff. Pressure Transmitters For Unit 300(Final Issue)</t>
  </si>
  <si>
    <t>Data Sheet For Pressure and Diff. Pressure Transmitters For Unit 400</t>
  </si>
  <si>
    <t>Data Sheet For Pressure and Diff. Pressure Transmitters For Unit 400(Final Issue)</t>
  </si>
  <si>
    <t>Data Sheet For Pressure and Diff. Pressure Transmitters For Unit 500</t>
  </si>
  <si>
    <t>Data Sheet For Pressure and Diff. Pressure Transmitters For Unit 500(Final Issue)</t>
  </si>
  <si>
    <t>Data Sheet For Temperature Gauges For Unit 100</t>
  </si>
  <si>
    <t>Data Sheet For Temperature Gauges For Unit 100(Final Issue)</t>
  </si>
  <si>
    <t>Data Sheet For Temperature Gauges For Unit 300</t>
  </si>
  <si>
    <t>Data Sheet For Temperature Gauges For Unit 300(Final Issue)</t>
  </si>
  <si>
    <t>Data Sheet For Temperature Gauges For Unit 400</t>
  </si>
  <si>
    <t>Data Sheet For Temperature Gauges For Unit 400(Final Issue)</t>
  </si>
  <si>
    <t>Data Sheet For Temperature Gauges For Unit 500</t>
  </si>
  <si>
    <t>Data Sheet For Temperature Gauges For Unit 500(Final Issue)</t>
  </si>
  <si>
    <t>Data Sheet For Temperature Transmitters For Unit 100</t>
  </si>
  <si>
    <t>Data Sheet For Temperature Transmitters For Unit 100(Final Issue)</t>
  </si>
  <si>
    <t>Data Sheet For Temperature Transmitters For Unit 300</t>
  </si>
  <si>
    <t>Data Sheet For Temperature Transmitters For Unit 300(Final Issue)</t>
  </si>
  <si>
    <t>Data Sheet For Temperature Transmitters For Unit 400</t>
  </si>
  <si>
    <t>Data Sheet For Temperature Transmitters For Unit 400(Final Issue)</t>
  </si>
  <si>
    <t>Data Sheet For Temperature Transmitters For Unit 500</t>
  </si>
  <si>
    <t>Data Sheet For Temperature Transmitters For Unit 500(Final Issue)</t>
  </si>
  <si>
    <t>Data Sheet For Analysers For Unit 300</t>
  </si>
  <si>
    <t>Data Sheet For Analysers For Unit 300(Final Issue)</t>
  </si>
  <si>
    <t>Data Sheet For Analysers For Unit 400</t>
  </si>
  <si>
    <t>Data Sheet For Analysers For Unit 400(Final Issue)</t>
  </si>
  <si>
    <t>Data Sheet For Corrosion Probes For Unit 100</t>
  </si>
  <si>
    <t>Data Sheet For Corrosion Probes For Unit 100(Final Issue)</t>
  </si>
  <si>
    <t>Data Sheet For Corrosion Probes For Unit 300</t>
  </si>
  <si>
    <t>Data Sheet For Corrosion Probes For Unit 300(Final Issue)</t>
  </si>
  <si>
    <t>Data Sheet For Corrosion Probes For Unit 400</t>
  </si>
  <si>
    <t>Data Sheet For Corrosion Probes For Unit 400(Final Issue)</t>
  </si>
  <si>
    <t>Data Sheet For Rotameters For Unit 100</t>
  </si>
  <si>
    <t>Data Sheet For Rotameters For Unit 100(Final Issue)</t>
  </si>
  <si>
    <t>Data Sheet For Rotameters For Unit 300</t>
  </si>
  <si>
    <t>Data Sheet For Rotameters For Unit 300(Final Issue)</t>
  </si>
  <si>
    <t>Instrument Specification For Cables</t>
  </si>
  <si>
    <t>Control Room Layout &amp; Arrangement Panel Drawing</t>
  </si>
  <si>
    <t>IRANIAN CENTRAL
 OIL FIELDS COMPANY
(ICOFC)</t>
  </si>
  <si>
    <t>CHAGALESH  CONSULTING
 ENGINEERS</t>
  </si>
  <si>
    <t>Project Tittle :</t>
  </si>
  <si>
    <t>Basic Engineering Of
Farashband Gas Refinery Development</t>
  </si>
  <si>
    <t xml:space="preserve">PROGRAM NO.: </t>
  </si>
  <si>
    <t>1720</t>
  </si>
  <si>
    <t xml:space="preserve">PROJECT NO.: </t>
  </si>
  <si>
    <t>17202</t>
  </si>
  <si>
    <t xml:space="preserve"> Document Number :17202B-000-PC-DCI-1001</t>
  </si>
  <si>
    <t>Document Tittle :</t>
  </si>
  <si>
    <t xml:space="preserve">CHCE Document Number:
</t>
  </si>
  <si>
    <t>Page</t>
  </si>
  <si>
    <t>Revisions</t>
  </si>
  <si>
    <t>Remark</t>
  </si>
  <si>
    <t>X</t>
  </si>
  <si>
    <t>IFA</t>
  </si>
  <si>
    <t>Z.Mohammadi</t>
  </si>
  <si>
    <t>K.Khosravi</t>
  </si>
  <si>
    <t>N.Movahedi</t>
  </si>
  <si>
    <t>89.02.26</t>
  </si>
  <si>
    <t>89.01.14</t>
  </si>
  <si>
    <t>IFR</t>
  </si>
  <si>
    <t>88.11.20</t>
  </si>
  <si>
    <t>REV.</t>
  </si>
  <si>
    <t>Status</t>
  </si>
  <si>
    <t>PREPARED</t>
  </si>
  <si>
    <t>CHECKED</t>
  </si>
  <si>
    <t>APPROVED</t>
  </si>
  <si>
    <t>Date</t>
  </si>
  <si>
    <t>Contractor</t>
  </si>
  <si>
    <t>Client</t>
  </si>
  <si>
    <t>Document Revisions</t>
  </si>
  <si>
    <t>FI</t>
  </si>
  <si>
    <t>89.04.15</t>
  </si>
  <si>
    <t>Final Issue</t>
  </si>
  <si>
    <t xml:space="preserve">Date: </t>
  </si>
  <si>
    <t>Sign:</t>
  </si>
  <si>
    <t>Rev.4</t>
  </si>
  <si>
    <t>THE ORIGINAL AND ALL COPIES OF THIS DOCUMENT TOGETHER WITH THE COPYRIGHT THEREIN ARE THE SOLE PROPERTY OF IRANIAN CENTRAL OIL FIELDS COMPANY.</t>
  </si>
  <si>
    <t>PROJECT  PLANNING &amp; CONTROL</t>
  </si>
  <si>
    <t>17202B-000-PC-DCI-1001</t>
  </si>
  <si>
    <t>CH-207-DC-00-001</t>
  </si>
  <si>
    <t>CH-207-DC-00-002</t>
  </si>
  <si>
    <t>CH-207-DC-00-003</t>
  </si>
  <si>
    <t>CH-207-DC-00-004</t>
  </si>
  <si>
    <t>CH-207-DC-00-005</t>
  </si>
  <si>
    <t>17202B-000-03-PR-BKD-1097</t>
  </si>
  <si>
    <t>CH-207-PR-A3-097</t>
  </si>
  <si>
    <t>CH-207-PR-098</t>
  </si>
  <si>
    <t xml:space="preserve">Process Flow Diagrams- Gas Dehydration </t>
  </si>
  <si>
    <t>17202B-200-03-PR-PFD-1008</t>
  </si>
  <si>
    <t>CH-207-PR-A3-008</t>
  </si>
  <si>
    <t xml:space="preserve">Process Flow Diagrams-  H/C Dew Point Control </t>
  </si>
  <si>
    <t>17202B-300-03-PR-PFD-1009</t>
  </si>
  <si>
    <t>CH-207-PR-A3-009</t>
  </si>
  <si>
    <t>17202B-400-03-PR-PFD-1010</t>
  </si>
  <si>
    <t>UTILITY  FLOW DIAGRAM</t>
  </si>
  <si>
    <t>17202B-600-03-PR-UFD-1015</t>
  </si>
  <si>
    <t xml:space="preserve">Material Selection Diagram -  Gas Dehydration </t>
  </si>
  <si>
    <t>17202B-200-03-PR-DIG-1020</t>
  </si>
  <si>
    <t xml:space="preserve">Material Selection Diagram -  H/C Dew Point Control </t>
  </si>
  <si>
    <t>17202B-300-03-PR-DIG-1021</t>
  </si>
  <si>
    <t>17202B-400-03-PR-DIG-1058</t>
  </si>
  <si>
    <t>CH-207-PR-A3-058</t>
  </si>
  <si>
    <t>Material Selection Diagram - General Utility System</t>
  </si>
  <si>
    <t>17202B-500-03-PR-DIG-1018</t>
  </si>
  <si>
    <t>CH-207-PR-A3-018</t>
  </si>
  <si>
    <t>Material Selection Diagram - Air Compression System</t>
  </si>
  <si>
    <t>17202B-600-03-PR-DIG-1019</t>
  </si>
  <si>
    <t>CH-207-PR-A3-019</t>
  </si>
  <si>
    <t>17202B-100-PR-DSH-1023</t>
  </si>
  <si>
    <t>CH-207-PR-DS-023</t>
  </si>
  <si>
    <t>Data Sheet for Pressure vessel -  Gas Dehydration</t>
  </si>
  <si>
    <t>17202B-200-PR-DSH-1027</t>
  </si>
  <si>
    <t>Data Sheet for Pump - Gas Dehydration</t>
  </si>
  <si>
    <t>17202B-200-PR-DSH-1028</t>
  </si>
  <si>
    <t>CH-207-PR-DS-028</t>
  </si>
  <si>
    <t xml:space="preserve">Data Sheet for Heat Exchanger- Gas Dehydration </t>
  </si>
  <si>
    <t>17202B-200-PR-DSH-1029</t>
  </si>
  <si>
    <t>CH-207-PR-DS-029</t>
  </si>
  <si>
    <t xml:space="preserve">Data Sheet for Air Cooler - Gas Dehydration </t>
  </si>
  <si>
    <t>17202B-200-PR-DSH-1030</t>
  </si>
  <si>
    <t>CH-207-PR-DS-030</t>
  </si>
  <si>
    <t xml:space="preserve">Data Sheet for filter -  Gas Dehydration </t>
  </si>
  <si>
    <t>17202B-200-PR-DSH-1031</t>
  </si>
  <si>
    <t>CH-207-PR-DS-031</t>
  </si>
  <si>
    <t>Data Sheet for Column -  Gas Dehydration</t>
  </si>
  <si>
    <t>17202B-200-PR-DSH-1032</t>
  </si>
  <si>
    <t>CH-207-PR-DS-032</t>
  </si>
  <si>
    <t xml:space="preserve">Data Sheet for Safety &amp; Relief Valve -  Gas Dehydration </t>
  </si>
  <si>
    <t>17202B-200-PR-DSH-1033</t>
  </si>
  <si>
    <t>CH-207-PR-DS-033</t>
  </si>
  <si>
    <t xml:space="preserve">Data Sheet for Control valve -  Gas Dehydration </t>
  </si>
  <si>
    <t>17202B-200-PR-DSH-1034</t>
  </si>
  <si>
    <t>CH-207-PR-DS-034</t>
  </si>
  <si>
    <t xml:space="preserve">Data Sheet for On/Off valve -  Gas Dehydration </t>
  </si>
  <si>
    <t>17202B-200-PR-DSH-1035</t>
  </si>
  <si>
    <t>CH-207-PR-DS-035</t>
  </si>
  <si>
    <t xml:space="preserve">Data Sheet for Pressure vessel -  H/C Dew Point Control </t>
  </si>
  <si>
    <t>17202B-300-PR-DSH-1036</t>
  </si>
  <si>
    <t>CH-207-PR-DS-036</t>
  </si>
  <si>
    <t xml:space="preserve">Data Sheet for Heat Exchanger- H/C Dew Point Control </t>
  </si>
  <si>
    <t>17202B-300-PR-DSH-1037</t>
  </si>
  <si>
    <t>CH-207-PR-DS-037</t>
  </si>
  <si>
    <t xml:space="preserve">Data Sheet for Safety &amp; Relief Valve - H/C Dew Point Control </t>
  </si>
  <si>
    <t>17202B-300-PR-DSH-1038</t>
  </si>
  <si>
    <t>CH-207-PR-DS-038</t>
  </si>
  <si>
    <t xml:space="preserve">Data Sheet for Control valve -  H/C Dew Point Control </t>
  </si>
  <si>
    <t>17202B-300-PR-DSH-1039</t>
  </si>
  <si>
    <t>CH-207-PR-DS-039</t>
  </si>
  <si>
    <t xml:space="preserve">Data Sheet for On/Off valve -   H/C Dew Point Control </t>
  </si>
  <si>
    <t>17202B-300-PR-DSH-1040</t>
  </si>
  <si>
    <t>CH-207-PR-DS-040</t>
  </si>
  <si>
    <t>17202B-400-PR-DSH-1041</t>
  </si>
  <si>
    <t>CH-207-PR-DS-041</t>
  </si>
  <si>
    <t>17202B-400-PR-DSH-1042</t>
  </si>
  <si>
    <t>17202B-400-PR-DSH-1043</t>
  </si>
  <si>
    <t>17202B-400-PR-DSH-1044</t>
  </si>
  <si>
    <t>17202B-400-PR-DSH-1045</t>
  </si>
  <si>
    <t>17202B-400-PR-DSH-1046</t>
  </si>
  <si>
    <t>17202B-400-PR-DSH-1047</t>
  </si>
  <si>
    <t>17202B-400-PR-DSH-1048</t>
  </si>
  <si>
    <t>17202B-500-PR-DSH-1049</t>
  </si>
  <si>
    <t>17202B-500-PR-DSH-1050</t>
  </si>
  <si>
    <t>17202B-500-PR-DSH-1051</t>
  </si>
  <si>
    <t>17202B-500-PR-DSH-1052</t>
  </si>
  <si>
    <t>17202B-600-PR-DSH-1053</t>
  </si>
  <si>
    <t>CH-207-PR-DS-053</t>
  </si>
  <si>
    <t>17202B-600-PR-DSH-1054</t>
  </si>
  <si>
    <t>17202B-600-PR-DSH-1055</t>
  </si>
  <si>
    <t>17202B-600-PR-DSH-1056</t>
  </si>
  <si>
    <t>17202B-600-PR-DSH-1057</t>
  </si>
  <si>
    <t>17202B-200-PR-SPC-1107</t>
  </si>
  <si>
    <t>Slug Catcher Process Specification</t>
  </si>
  <si>
    <t>17202B-100-PR-SPC-1108</t>
  </si>
  <si>
    <t>CH-207-PR-SP-108</t>
  </si>
  <si>
    <t xml:space="preserve">P&amp;ID For Gas Dehydration </t>
  </si>
  <si>
    <t>17202B-200-03-PR-PID-1083</t>
  </si>
  <si>
    <t>CH-207-PR-A3-083</t>
  </si>
  <si>
    <t>P&amp;ID For Gas Dehydration   (Final Issue)</t>
  </si>
  <si>
    <t xml:space="preserve">P&amp;ID For  H/C Dew Point Control </t>
  </si>
  <si>
    <t>17202B-300-03-PR-PID-1084</t>
  </si>
  <si>
    <t>CH-207-PR-A3-084</t>
  </si>
  <si>
    <t>P&amp;ID For  H/C Dew Point Control  (Final Issue)</t>
  </si>
  <si>
    <t>17202B-400-03-PR-PID-1085</t>
  </si>
  <si>
    <t>17202B-500-03-PR-PID-1086</t>
  </si>
  <si>
    <t>17202B-600-03-PR-PID-1087</t>
  </si>
  <si>
    <t>17202B-000-03-PR-PID-1088</t>
  </si>
  <si>
    <t>CH-207-PR-A3-088</t>
  </si>
  <si>
    <t>ESD Caus &amp; Effect Diagram</t>
  </si>
  <si>
    <t>17202B-000-03-PR-DIG-1011</t>
  </si>
  <si>
    <t>Emergency Depressurizing &amp; Minimum Temperature Requirements</t>
  </si>
  <si>
    <t>17202B-000-PR-DCP-1013</t>
  </si>
  <si>
    <t>CH-207-PR-DC-013</t>
  </si>
  <si>
    <t>17202B-000-SF-RPT-1006</t>
  </si>
  <si>
    <t>CH-207-SA-DC-006</t>
  </si>
  <si>
    <t>F&amp;G Design Criteria</t>
  </si>
  <si>
    <t>17202B-000-SF-DSB-1004</t>
  </si>
  <si>
    <t>CH-207-SA-DC-004</t>
  </si>
  <si>
    <t>Specification For Hazardous Area Classification</t>
  </si>
  <si>
    <t>17202B-000-SF-SPC-1007</t>
  </si>
  <si>
    <t>CH-207-SA-SP-007</t>
  </si>
  <si>
    <t>CH-207-SA-A3-008</t>
  </si>
  <si>
    <t>CH-207-SA-A3-009</t>
  </si>
  <si>
    <t>CH-207-SA-A3-010</t>
  </si>
  <si>
    <t>F&amp;G Detector Layout For Restaurant</t>
  </si>
  <si>
    <t>17202B-950-03-SF-LYT-1012</t>
  </si>
  <si>
    <t>CH-207-SA-A3-012</t>
  </si>
  <si>
    <t>17202B-000-03-SF-PID-1013</t>
  </si>
  <si>
    <t>CH-207-SA-A3-013</t>
  </si>
  <si>
    <t>CH-207-SA-A3-014</t>
  </si>
  <si>
    <t>CH-207-SA-A3-015</t>
  </si>
  <si>
    <t>17202B-950-03-SF-LYT-1016</t>
  </si>
  <si>
    <t>CH-207-SA-A3-016</t>
  </si>
  <si>
    <t>17202B-000-00-SF-PLN-1019</t>
  </si>
  <si>
    <t>CH-207-SA-A0-019</t>
  </si>
  <si>
    <t xml:space="preserve">Mechanical Data Sheet for Pump - Gas Dehydration </t>
  </si>
  <si>
    <t>17202B-200-ME-DSH-1050</t>
  </si>
  <si>
    <t>CH-207-ME-DS-050</t>
  </si>
  <si>
    <t>17202B-500-ME-DSH-1051</t>
  </si>
  <si>
    <t>CH-207-ME-DS-051</t>
  </si>
  <si>
    <t>Mechanical Data Sheet for Pressure Vessels -  Gas Dehydration</t>
  </si>
  <si>
    <t>17202B-200-ME-DSH-1053</t>
  </si>
  <si>
    <t>CH-207-ME-DS-053</t>
  </si>
  <si>
    <t xml:space="preserve">Mechanical Data Sheet for Pressure Vessels - H/C Dew Point Control </t>
  </si>
  <si>
    <t>17202B-300-ME-DSH-1054</t>
  </si>
  <si>
    <t>17202B-400-ME-DSH-1055</t>
  </si>
  <si>
    <t>CH-207-ME-DS-055</t>
  </si>
  <si>
    <t>17202B-500-ME-DSH-1056</t>
  </si>
  <si>
    <t>CH-207-ME-DS-056</t>
  </si>
  <si>
    <t>17202B-600-ME-DSH-1057</t>
  </si>
  <si>
    <t>CH-207-ME-DS-057</t>
  </si>
  <si>
    <t>17202B-000-ME-MRQ-1022</t>
  </si>
  <si>
    <t>CH-207-ME-DC-022</t>
  </si>
  <si>
    <t xml:space="preserve">Mechanical Data Sheet for Column -  Gas Dehydration </t>
  </si>
  <si>
    <t>17202B-200-ME-DSH-1058</t>
  </si>
  <si>
    <t>CH-207-ME-DS-058</t>
  </si>
  <si>
    <t>17202B-400-ME-DSH-1059</t>
  </si>
  <si>
    <t>CH-207-ME-DS-059</t>
  </si>
  <si>
    <t>17202B-000-ME-SPC-1021</t>
  </si>
  <si>
    <t>CH-207-ME-SP-021</t>
  </si>
  <si>
    <t xml:space="preserve">Mechanical Data Sheet for Air Cooler - Gas Dehydration </t>
  </si>
  <si>
    <t>17202B-200-ME-DSH-1060</t>
  </si>
  <si>
    <t>CH-207-ME-DS-060</t>
  </si>
  <si>
    <t>17202B-400-ME-DSH-1061</t>
  </si>
  <si>
    <t>CH-207-ME-DS-061</t>
  </si>
  <si>
    <t xml:space="preserve">Mechanical Data Sheet for Heat Exchanger- Gas Dehydration </t>
  </si>
  <si>
    <t>17202B-200-ME-DSH-1062</t>
  </si>
  <si>
    <t>Mechanical Data Sheet for Heat Exchanger-  H/C Dew Point Control</t>
  </si>
  <si>
    <t>17202B-400-ME-DSH-1064</t>
  </si>
  <si>
    <t>17202B-400-ME-DSH-1065</t>
  </si>
  <si>
    <t>17202B-100-ME-DSH-1066</t>
  </si>
  <si>
    <t xml:space="preserve">Mechanical Data Sheet for Filter -  Gas Dehydration </t>
  </si>
  <si>
    <t>17202B-200-ME-DSH-1067</t>
  </si>
  <si>
    <t>17202B-600-ME-DSH-1068</t>
  </si>
  <si>
    <t>17202B-600-ME-DSH-1069</t>
  </si>
  <si>
    <t>17202B-600-ME-SPC-1070</t>
  </si>
  <si>
    <t>CH-207-ME-SP-070</t>
  </si>
  <si>
    <t>Duty Specification For Hot Oil System</t>
  </si>
  <si>
    <t>17202B-400-ME-SPC-1077</t>
  </si>
  <si>
    <t>CH-207-ME-SP-077</t>
  </si>
  <si>
    <t>Duty Specification For Gas Dehydration</t>
  </si>
  <si>
    <t>17202B-200-ME-SPC-1078</t>
  </si>
  <si>
    <t>CH-207-ME-SP-078</t>
  </si>
  <si>
    <t>17202B-800-ME-MRQ-1046</t>
  </si>
  <si>
    <t>CH-207-ME-DC-046</t>
  </si>
  <si>
    <t>17202B-900-HV-DSH-1087</t>
  </si>
  <si>
    <t>17202B-950-HV-DSH-1089</t>
  </si>
  <si>
    <t>17202B-000-02-HV-DIG-1093</t>
  </si>
  <si>
    <t>17202B-000-02-HV-DDG-1094</t>
  </si>
  <si>
    <t>17202B-000-02-HV-DDG-1095</t>
  </si>
  <si>
    <t>17202B-000-02-HV-DDG-1096</t>
  </si>
  <si>
    <t>17202B-000-02-HV-DDG-1097</t>
  </si>
  <si>
    <t>17202B-900-02-HV-DIG-1088</t>
  </si>
  <si>
    <t>17202B-950-HV-DIG-1090</t>
  </si>
  <si>
    <t>17202B-950-02-HV-DDG-1101</t>
  </si>
  <si>
    <t>17202B-950-02-HV-DDG-1102</t>
  </si>
  <si>
    <t>17202B-950-02-HV-DDG-1103</t>
  </si>
  <si>
    <t>17202B-950-02-HV-DDG-1104</t>
  </si>
  <si>
    <t>17202B-000-02-HV-DDG-1098</t>
  </si>
  <si>
    <t>17202B-000-02-HV-DDG-1099</t>
  </si>
  <si>
    <t>17202B-000-02-HV-DDG-1100</t>
  </si>
  <si>
    <t>17202B-950-02-HV-DDG-1107</t>
  </si>
  <si>
    <t>17202B-950-02-HV-DDG-1108</t>
  </si>
  <si>
    <t>CH-207-CI-SP-067</t>
  </si>
  <si>
    <t>17202B-000-ST-SPC-1068</t>
  </si>
  <si>
    <t>CH-207-IN-DC-001</t>
  </si>
  <si>
    <t>CH-207-IN-SP-002</t>
  </si>
  <si>
    <t>CH-207-IN-DC-003</t>
  </si>
  <si>
    <t>17202B-000-03-IN-SCD-1004</t>
  </si>
  <si>
    <t>CH-207-IN-A3-004</t>
  </si>
  <si>
    <t>CH-207-IN-SP-005</t>
  </si>
  <si>
    <t>CH-207-IN-DC-006</t>
  </si>
  <si>
    <t>CH-207-IN-SP-007</t>
  </si>
  <si>
    <t>F&amp;G Layout For Area</t>
  </si>
  <si>
    <t>17202B-000-00-IN-LYT-1015</t>
  </si>
  <si>
    <t>CH-207-IN-A0-015</t>
  </si>
  <si>
    <t>F&amp;G Layout For Substation Building</t>
  </si>
  <si>
    <t>17202B-900-01-IN-LYT-1016</t>
  </si>
  <si>
    <t>CH-207-IN-A1-016</t>
  </si>
  <si>
    <t>F&amp;G Layout For Restaurant Building</t>
  </si>
  <si>
    <t>17202B-950-01-IN-LYT-1017</t>
  </si>
  <si>
    <t>CH-207-IN-A1-017</t>
  </si>
  <si>
    <t>CH-207-IN-DS-033</t>
  </si>
  <si>
    <t>Data Sheet For Control Valves For Unit 200</t>
  </si>
  <si>
    <t>17202B-200-IN-DSH-1034</t>
  </si>
  <si>
    <t>CH-207-IN-DS-034</t>
  </si>
  <si>
    <t xml:space="preserve">Data Sheet For Control Valves For Unit 200 (Final Issue) </t>
  </si>
  <si>
    <t>17202B-300-IN-DSH-1035</t>
  </si>
  <si>
    <t>CH-207-IN-DS-035</t>
  </si>
  <si>
    <t>17202B-400-IN-DSH-1036</t>
  </si>
  <si>
    <t>CH-207-IN-DS-036</t>
  </si>
  <si>
    <t>17202B-500-IN-DSH-1037</t>
  </si>
  <si>
    <t>CH-207-IN-DS-037</t>
  </si>
  <si>
    <t>Data Sheet For Control Valves For Unit 600</t>
  </si>
  <si>
    <t>17202B-600-IN-DSH-1038</t>
  </si>
  <si>
    <t>CH-207-IN-DS-038</t>
  </si>
  <si>
    <t xml:space="preserve">Data Sheet For Control Valves For Unit 600 (Final Issue) </t>
  </si>
  <si>
    <t>17202B-100-IN-DSH-1039</t>
  </si>
  <si>
    <t>CH-207-IN-DS-039</t>
  </si>
  <si>
    <t>Data Sheet For Pressure Safety Valves For Unit 200</t>
  </si>
  <si>
    <t>17202B-200-IN-DSH-1040</t>
  </si>
  <si>
    <t>CH-207-IN-DS-040</t>
  </si>
  <si>
    <t>Data Sheet For Pressure Safety ValvesFor Unit 200 (Final Issue)</t>
  </si>
  <si>
    <t>17202B-300-IN-DSH-1041</t>
  </si>
  <si>
    <t>CH-207-IN-DS-041</t>
  </si>
  <si>
    <t>17202B-400-IN-DSH-1042</t>
  </si>
  <si>
    <t>CH-207-IN-DS-042</t>
  </si>
  <si>
    <t>17202B-500-IN-DSH-1043</t>
  </si>
  <si>
    <t>CH-207-IN-DS-043</t>
  </si>
  <si>
    <t>Data Sheet For Pressure Safety Valves For Unit 600</t>
  </si>
  <si>
    <t>17202B-600-IN-DSH-1044</t>
  </si>
  <si>
    <t>CH-207-IN-DS-044</t>
  </si>
  <si>
    <t>Data Sheet For Pressure Safety Valves For Unit 600 (Final Issue)</t>
  </si>
  <si>
    <t>17202B-100-IN-DSH-1045</t>
  </si>
  <si>
    <t>CH-207-IN-DS-045</t>
  </si>
  <si>
    <t>Data Sheet For On/Off Valves For Unit 200</t>
  </si>
  <si>
    <t>17202B-200-IN-DSH-1046</t>
  </si>
  <si>
    <t>CH-207-IN-DS-046</t>
  </si>
  <si>
    <t>Data Sheet For On/Off Valves For Unit 200(Final Issue)</t>
  </si>
  <si>
    <t>17202B-300-IN-DSH-1047</t>
  </si>
  <si>
    <t>CH-207-IN-DS-047</t>
  </si>
  <si>
    <t>17202B-400-IN-DSH-1048</t>
  </si>
  <si>
    <t>CH-207-IN-DS-048</t>
  </si>
  <si>
    <t>17202B-500-IN-DSH-1049</t>
  </si>
  <si>
    <t>CH-207-IN-DS-049</t>
  </si>
  <si>
    <t>Data Sheet For On/Off Valves For Unit 600</t>
  </si>
  <si>
    <t>17202B-600-IN-DSH-1050</t>
  </si>
  <si>
    <t>CH-207-IN-DS-050</t>
  </si>
  <si>
    <t>Data Sheet For On/Off Valves For Unit 600(Final Issue)</t>
  </si>
  <si>
    <t>CH-207-IN-DS-051</t>
  </si>
  <si>
    <t>Data Sheet For Motor Operated Valves For Unit 200</t>
  </si>
  <si>
    <t>17202B-200-IN-DSH-1052</t>
  </si>
  <si>
    <t>CH-207-IN-DS-052</t>
  </si>
  <si>
    <t>Data Sheet For Motor Operated Valves For Unit 200(Final Issue)</t>
  </si>
  <si>
    <t>17202B-300-IN-DSH-1053</t>
  </si>
  <si>
    <t>CH-207-IN-DS-053</t>
  </si>
  <si>
    <t>17202B-400-IN-DSH-1054</t>
  </si>
  <si>
    <t>CH-207-IN-DS-054</t>
  </si>
  <si>
    <t>CH-207-IN-SP-008</t>
  </si>
  <si>
    <t>CH-207-IN-SP-009</t>
  </si>
  <si>
    <t>Instrument Specification For Motor Operated Valves</t>
  </si>
  <si>
    <t>CH-207-IN-SP-010</t>
  </si>
  <si>
    <t>CH-207-IN-SP-011</t>
  </si>
  <si>
    <t>CH-207-IN-SP-012</t>
  </si>
  <si>
    <t>CH-207-IN-SP-013</t>
  </si>
  <si>
    <t>Specification For Corrosion Instruments</t>
  </si>
  <si>
    <t>17202B-000-IN-SPC-1014</t>
  </si>
  <si>
    <t>CH-207-IN-SP-014</t>
  </si>
  <si>
    <t>CH-207-IN-DC-069</t>
  </si>
  <si>
    <t>Instrument List For Unit 200</t>
  </si>
  <si>
    <t>17202B-200-IN-INX-1070</t>
  </si>
  <si>
    <t>CH-207-IN-DC-070</t>
  </si>
  <si>
    <t>Instrument List For Unit 200(Final Issue)</t>
  </si>
  <si>
    <t>17202B-300-IN-INX-1071</t>
  </si>
  <si>
    <t>CH-207-IN-DC-071</t>
  </si>
  <si>
    <t>17202B-400-IN-INX-1072</t>
  </si>
  <si>
    <t>CH-207-IN-DC-072</t>
  </si>
  <si>
    <t>17202B-500-IN-INX-1073</t>
  </si>
  <si>
    <t>CH-207-IN-DC-073</t>
  </si>
  <si>
    <t>Instrument List For Unit 600</t>
  </si>
  <si>
    <t>17202B-600-IN-INX-1074</t>
  </si>
  <si>
    <t>CH-207-IN-DC-074</t>
  </si>
  <si>
    <t>Instrument List For Unit 600(Final Issue)</t>
  </si>
  <si>
    <t>17202B-100-IN-DSH-1075</t>
  </si>
  <si>
    <t>CH-207-IN-DS-075</t>
  </si>
  <si>
    <t>Data Sheet For Flow Elements For Unit 200</t>
  </si>
  <si>
    <t>17202B-200-IN-DSH-1076</t>
  </si>
  <si>
    <t>CH-207-IN-DS-076</t>
  </si>
  <si>
    <t>Data Sheet For Flow Elements For Unit 200(Final Issue)</t>
  </si>
  <si>
    <t>17202B-300-IN-DSH-1077</t>
  </si>
  <si>
    <t>CH-207-IN-DS-077</t>
  </si>
  <si>
    <t>17202B-400-IN-DSH-1078</t>
  </si>
  <si>
    <t>CH-207-IN-DS-078</t>
  </si>
  <si>
    <t>17202B-500-IN-DSH-1079</t>
  </si>
  <si>
    <t>CH-207-IN-DS-079</t>
  </si>
  <si>
    <t>Data Sheet For Flow Elements For Unit 600</t>
  </si>
  <si>
    <t>17202B-600-IN-DSH-1080</t>
  </si>
  <si>
    <t>CH-207-IN-DS-080</t>
  </si>
  <si>
    <t>Data Sheet For Flow Elements For Unit 600(Final Issue)</t>
  </si>
  <si>
    <t>17202B-100-IN-DSH-1081</t>
  </si>
  <si>
    <t>CH-207-IN-DS-081</t>
  </si>
  <si>
    <t>Data Sheet For Level Gauges For Unit 200</t>
  </si>
  <si>
    <t>17202B-200-IN-DSH-1082</t>
  </si>
  <si>
    <t>CH-207-IN-DS-082</t>
  </si>
  <si>
    <t>Data Sheet For Level Gauges For Unit 200(Final Issue)</t>
  </si>
  <si>
    <t>17202B-300-IN-DSH-1083</t>
  </si>
  <si>
    <t>CH-207-IN-DS-083</t>
  </si>
  <si>
    <t>17202B-400-IN-DSH-1084</t>
  </si>
  <si>
    <t>CH-207-IN-DS-084</t>
  </si>
  <si>
    <t>17202B-500-IN-DSH-1085</t>
  </si>
  <si>
    <t>CH-207-IN-DS-085</t>
  </si>
  <si>
    <t>Data Sheet For Level Gauges For Unit 600</t>
  </si>
  <si>
    <t>17202B-600-IN-DSH-1086</t>
  </si>
  <si>
    <t>CH-207-IN-DS-086</t>
  </si>
  <si>
    <t>Data Sheet For Level Gauges For Unit 600(Final Issue)</t>
  </si>
  <si>
    <t>CH-207-IN-DS-087</t>
  </si>
  <si>
    <t>Data Sheet For Level Transmitters (Displacer Type) For Unit 200</t>
  </si>
  <si>
    <t>17202B-200-IN-DSH-1088</t>
  </si>
  <si>
    <t>CH-207-IN-DS-088</t>
  </si>
  <si>
    <t>Data Sheet For Level Transmitters (Displacer Type) For Unit 200 (Final Issue)</t>
  </si>
  <si>
    <t>17202B-300-IN-DSH-1089</t>
  </si>
  <si>
    <t>CH-207-IN-DS-089</t>
  </si>
  <si>
    <t>17202B-400-IN-DSH-1090</t>
  </si>
  <si>
    <t>CH-207-IN-DS-090</t>
  </si>
  <si>
    <t>17202B-500-IN-DSH-1091</t>
  </si>
  <si>
    <t>CH-207-IN-DS-091</t>
  </si>
  <si>
    <t>Data Sheet For Level Transmitters (Displacer Type) For Unit 600</t>
  </si>
  <si>
    <t>17202B-600-IN-DSH-1092</t>
  </si>
  <si>
    <t>CH-207-IN-DS-092</t>
  </si>
  <si>
    <t>Data Sheet For Level Transmitters (Displacer Type) For Unit 600 (Final Issue)</t>
  </si>
  <si>
    <t>17202B-400-IN-DSH-1093</t>
  </si>
  <si>
    <t>CH-207-IN-DS-093</t>
  </si>
  <si>
    <t>17202B-100-IN-DSH-1094</t>
  </si>
  <si>
    <t>CH-207-IN-DS-094</t>
  </si>
  <si>
    <t>Data Sheet For Pressure and Diff. Pressure Gauges For Unit 200</t>
  </si>
  <si>
    <t>17202B-200-IN-DSH-1095</t>
  </si>
  <si>
    <t>CH-207-IN-DS-095</t>
  </si>
  <si>
    <t>Data Sheet For Pressure and Diff. Pressure Gauges For Unit 200(Final Issue)</t>
  </si>
  <si>
    <t>17202B-300-IN-DSH-1096</t>
  </si>
  <si>
    <t>CH-207-IN-DS-096</t>
  </si>
  <si>
    <t>17202B-400-IN-DSH-1097</t>
  </si>
  <si>
    <t>CH-207-IN-DS-097</t>
  </si>
  <si>
    <t>17202B-500-IN-DSH-1098</t>
  </si>
  <si>
    <t>CH-207-IN-DS-098</t>
  </si>
  <si>
    <t>Data Sheet For Pressure and Diff. Pressure Gauges For Unit 600</t>
  </si>
  <si>
    <t>17202B-600-IN-DSH-1099</t>
  </si>
  <si>
    <t>CH-207-IN-DS-099</t>
  </si>
  <si>
    <t>Data Sheet For Pressure and Diff. Pressure Gauges For Unit 600(Final Issue)</t>
  </si>
  <si>
    <t>17202B-100-IN-DSH-1100</t>
  </si>
  <si>
    <t>CH-207-IN-DS-100</t>
  </si>
  <si>
    <t>Data Sheet For Pressure and Diff. Pressure Transmitters For Unit 200</t>
  </si>
  <si>
    <t>17202B-200-IN-DSH-1101</t>
  </si>
  <si>
    <t>CH-207-IN-DS-101</t>
  </si>
  <si>
    <t>Data Sheet For Pressure and Diff. Pressure Transmitters For Unit 200(Final Issue)</t>
  </si>
  <si>
    <t>17202B-300-IN-DSH-1102</t>
  </si>
  <si>
    <t>CH-207-IN-DS-102</t>
  </si>
  <si>
    <t>17202B-400-IN-DSH-1103</t>
  </si>
  <si>
    <t>CH-207-IN-DS-103</t>
  </si>
  <si>
    <t>17202B-500-IN-DSH-1104</t>
  </si>
  <si>
    <t>CH-207-IN-DS-104</t>
  </si>
  <si>
    <t>Data Sheet For Pressure and Diff. Pressure Transmitters For Unit 600</t>
  </si>
  <si>
    <t>17202B-600-IN-DSH-1105</t>
  </si>
  <si>
    <t>CH-207-IN-DS-105</t>
  </si>
  <si>
    <t>Data Sheet For Pressure and Diff. Pressure Transmitters For Unit 600(Final Issue)</t>
  </si>
  <si>
    <t>17202B-100-IN-DSH-1106</t>
  </si>
  <si>
    <t>CH-207-IN-DS-106</t>
  </si>
  <si>
    <t>Data Sheet For Temperature Gauges For Unit 200</t>
  </si>
  <si>
    <t>17202B-200-IN-DSH-1107</t>
  </si>
  <si>
    <t>CH-207-IN-DS-107</t>
  </si>
  <si>
    <t>Data Sheet For Temperature Gauges For Unit 200(Final Issue)</t>
  </si>
  <si>
    <t>CH-207-IN-DS-108</t>
  </si>
  <si>
    <t>CH-207-IN-DS-109</t>
  </si>
  <si>
    <t>CH-207-IN-DS-110</t>
  </si>
  <si>
    <t>Data Sheet For Temperature Gauges For Unit 600</t>
  </si>
  <si>
    <t>17202B-600-IN-DSH-1111</t>
  </si>
  <si>
    <t>CH-207-IN-DS-111</t>
  </si>
  <si>
    <t>Data Sheet For Temperature Gauges For Unit 600(Final Issue)</t>
  </si>
  <si>
    <t>17202B-100-IN-DSH-1112</t>
  </si>
  <si>
    <t>CH-207-IN-DS-112</t>
  </si>
  <si>
    <t>Data Sheet For Temperature Transmitters For Unit 200</t>
  </si>
  <si>
    <t>17202B-200-IN-DSH-1113</t>
  </si>
  <si>
    <t>CH-207-IN-DS-113</t>
  </si>
  <si>
    <t>Data Sheet For Temperature Transmitters For Unit 200(Final Issue)</t>
  </si>
  <si>
    <t>17202B-300-IN-DSH-1114</t>
  </si>
  <si>
    <t>CH-207-IN-DS-114</t>
  </si>
  <si>
    <t>17202B-400-IN-DSH-1115</t>
  </si>
  <si>
    <t>CH-207-IN-DS-115</t>
  </si>
  <si>
    <t>17202B-500-IN-DSH-1116</t>
  </si>
  <si>
    <t>CH-207-IN-DS-116</t>
  </si>
  <si>
    <t>Data Sheet For Temperature Transmitters For Unit 600</t>
  </si>
  <si>
    <t>17202B-600-IN-DSH-1117</t>
  </si>
  <si>
    <t>CH-207-IN-DS-117</t>
  </si>
  <si>
    <t>Data Sheet For Temperature Transmitters For Unit 600(Final Issue)</t>
  </si>
  <si>
    <t>Data Sheet For Analysers For Unit 200</t>
  </si>
  <si>
    <t>17202B-200-IN-DSH-1118</t>
  </si>
  <si>
    <t>CH-207-IN-DS-118</t>
  </si>
  <si>
    <t>Data Sheet For Analysers For Unit 200(Final Issue)</t>
  </si>
  <si>
    <t>17202B-300-IN-DSH-1119</t>
  </si>
  <si>
    <t>CH-207-IN-DS-119</t>
  </si>
  <si>
    <t>17202B-400-IN-DSH-1120</t>
  </si>
  <si>
    <t>CH-207-IN-DS-120</t>
  </si>
  <si>
    <t>17202B-100-IN-DSH-1121</t>
  </si>
  <si>
    <t>CH-207-IN-DS-121</t>
  </si>
  <si>
    <t>Data Sheet For Corrosion Probes For Unit 200</t>
  </si>
  <si>
    <t>17202B-200-IN-DSH-1122</t>
  </si>
  <si>
    <t>CH-207-IN-DS-122</t>
  </si>
  <si>
    <t>Data Sheet For Corrosion Probes For Unit 200(Final Issue)</t>
  </si>
  <si>
    <t>17202B-300-IN-DSH-1123</t>
  </si>
  <si>
    <t>CH-207-IN-DS-123</t>
  </si>
  <si>
    <t>17202B-400-IN-DSH-1124</t>
  </si>
  <si>
    <t>CH-207-IN-DS-124</t>
  </si>
  <si>
    <t>17202B-100-IN-DSH-1125</t>
  </si>
  <si>
    <t>CH-207-IN-DS-125</t>
  </si>
  <si>
    <t>Data Sheet For Rotameters For Unit 200</t>
  </si>
  <si>
    <t>17202B-200-IN-DSH-1126</t>
  </si>
  <si>
    <t>CH-207-IN-DS-126</t>
  </si>
  <si>
    <t>Data Sheet For Rotameters For Unit 200(Final Issue)</t>
  </si>
  <si>
    <t>17202B-300-IN-DSH-1127</t>
  </si>
  <si>
    <t>CH-207-IN-DS-127</t>
  </si>
  <si>
    <t>CH-207-IN-SP-027</t>
  </si>
  <si>
    <t>17202B-000-IN-00-LYT-1028</t>
  </si>
  <si>
    <t>CH-207-IN-A0-028</t>
  </si>
  <si>
    <t>17202B-000-IN-01-LYT-1029</t>
  </si>
  <si>
    <t>CH-207-IN-A1-029</t>
  </si>
  <si>
    <t>CH-207-IN-DC-030</t>
  </si>
  <si>
    <t>Instrument Power Consumption Diagram</t>
  </si>
  <si>
    <t>17202B-000-03-IN-DIG-1031</t>
  </si>
  <si>
    <t>CH-207-IN-A3-031</t>
  </si>
  <si>
    <t>CH-207-IN-DC-032</t>
  </si>
  <si>
    <t>Specification For Heat Tracing System</t>
  </si>
  <si>
    <t>17202B-000-EL-SPC-1003</t>
  </si>
  <si>
    <t>CH-207-EL-SP-003</t>
  </si>
  <si>
    <t>EL07-CHATHODIC PROTECTION SYSTEM</t>
  </si>
  <si>
    <t>CATHODIC PROTECTION SYSTEM</t>
  </si>
  <si>
    <t>Cathodic Protection System Installation Details</t>
  </si>
  <si>
    <t>17202B-150-04-EL-SDG-1041</t>
  </si>
  <si>
    <t>CH-207-EL-A4-041</t>
  </si>
  <si>
    <t>EL08-GENERAL DRAWING</t>
  </si>
  <si>
    <t>GENERAL DRAWING</t>
  </si>
  <si>
    <t>17202B-000-03-EL-DWG-1008</t>
  </si>
  <si>
    <t>CH-207-EL-A3-008</t>
  </si>
  <si>
    <t>17202B-000-04-TL-SDG-1015</t>
  </si>
  <si>
    <t>SCHEDULE AND LIST</t>
  </si>
  <si>
    <t>Unit Plot Plan For Unit 100</t>
  </si>
  <si>
    <t>17202B-100-02-PI-PLN-1025</t>
  </si>
  <si>
    <t>CH-207-PI-A2-025</t>
  </si>
  <si>
    <t>Unit Plot Plan For Unit 200</t>
  </si>
  <si>
    <t>17202B-200-02-PI-PLN-1026</t>
  </si>
  <si>
    <t>CH-207-PI-A2-026</t>
  </si>
  <si>
    <t>Unit Plot Plan For Unit 300</t>
  </si>
  <si>
    <t>17202B-300-02-PI-PLN-1027</t>
  </si>
  <si>
    <t>CH-207-PI-A2-027</t>
  </si>
  <si>
    <t>Unit Plot Plan For Unit 400</t>
  </si>
  <si>
    <t>17202B-400-02-PI-PLN-1028</t>
  </si>
  <si>
    <t>CH-207-PI-A2-028</t>
  </si>
  <si>
    <t>Unit Plot Plan For Unit 500</t>
  </si>
  <si>
    <t>17202B-500-02-PI-PLN-1029</t>
  </si>
  <si>
    <t>CH-207-PI-A2-029</t>
  </si>
  <si>
    <t>Unit Plot Plan For Unit 600</t>
  </si>
  <si>
    <t>17202B-600-02-PI-PLN-1030</t>
  </si>
  <si>
    <t>CH-207-PI-A2-030</t>
  </si>
  <si>
    <t>Unit Plot Plan For Unit 900</t>
  </si>
  <si>
    <t>17202B-900-02-PI-PLN-1031</t>
  </si>
  <si>
    <t>CH-207-PI-A2-031</t>
  </si>
  <si>
    <t>CH-207-PI-A0-015</t>
  </si>
  <si>
    <t xml:space="preserve"> 1 of 15</t>
  </si>
  <si>
    <t>89.05.26</t>
  </si>
  <si>
    <t>2 of 15</t>
  </si>
  <si>
    <t>Basic Engineering Of
Khesht oil feild Project Development</t>
  </si>
  <si>
    <t xml:space="preserve"> Document Number :</t>
  </si>
  <si>
    <t>01</t>
  </si>
  <si>
    <t>2015-05-22</t>
  </si>
  <si>
    <t>Rev.</t>
  </si>
  <si>
    <t>Mahsa Broujerdi</t>
  </si>
  <si>
    <t>Originator</t>
  </si>
  <si>
    <t>Approved</t>
  </si>
  <si>
    <t>Final Issued</t>
  </si>
  <si>
    <t>Final Revision</t>
  </si>
  <si>
    <t>شرکت مهندسی و طراحی صنایع انرژی ( EIED )</t>
  </si>
  <si>
    <t>Project Cordinator</t>
  </si>
  <si>
    <t>Planning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</si>
</sst>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L.&quot;\ #,##0;[Red]\-&quot;L.&quot;\ #,##0"/>
  </numFmts>
  <fonts count="58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charset val="178"/>
      <scheme val="minor"/>
    </font>
    <font>
      <sz val="10"/>
      <name val="MS Sans Serif"/>
      <family val="2"/>
      <charset val="178"/>
    </font>
    <font>
      <sz val="10"/>
      <color indexed="8"/>
      <name val="Arial"/>
      <family val="2"/>
      <charset val="178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3"/>
      <name val="Times New Roman"/>
      <family val="1"/>
    </font>
    <font>
      <sz val="11"/>
      <color theme="3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Calibri"/>
      <family val="2"/>
      <scheme val="minor"/>
    </font>
    <font>
      <b/>
      <sz val="10"/>
      <color theme="3"/>
      <name val="Times New Roman"/>
      <family val="1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b/>
      <sz val="24"/>
      <color indexed="8"/>
      <name val="Arial"/>
      <family val="2"/>
    </font>
    <font>
      <b/>
      <sz val="26"/>
      <color indexed="8"/>
      <name val="Times New Roman"/>
      <family val="1"/>
    </font>
    <font>
      <sz val="7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7"/>
      <color indexed="8"/>
      <name val="Arial"/>
      <family val="2"/>
    </font>
    <font>
      <sz val="8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b/>
      <sz val="8"/>
      <color theme="1"/>
      <name val="Times New Roman"/>
      <family val="1"/>
    </font>
    <font>
      <sz val="9"/>
      <color theme="3"/>
      <name val="Times New Roman"/>
      <family val="1"/>
    </font>
    <font>
      <sz val="8"/>
      <color theme="3"/>
      <name val="Times New Roman"/>
      <family val="1"/>
    </font>
    <font>
      <b/>
      <sz val="8"/>
      <color theme="3"/>
      <name val="Times New Roman"/>
      <family val="1"/>
    </font>
    <font>
      <sz val="8"/>
      <name val="Calibri"/>
      <family val="2"/>
      <charset val="178"/>
      <scheme val="minor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3"/>
      <name val="Times New Roman"/>
      <family val="1"/>
    </font>
    <font>
      <sz val="9"/>
      <color theme="1"/>
      <name val="Times New Roman"/>
      <family val="1"/>
    </font>
    <font>
      <b/>
      <sz val="11"/>
      <color indexed="8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name val="Calibri"/>
      <family val="2"/>
      <scheme val="minor"/>
    </font>
    <font>
      <b/>
      <sz val="12"/>
      <color indexed="8"/>
      <name val="Cambria"/>
      <family val="1"/>
      <scheme val="major"/>
    </font>
    <font>
      <b/>
      <sz val="12"/>
      <color rgb="FFFF0000"/>
      <name val="Cambria"/>
      <family val="1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indexed="57"/>
        <bgColor indexed="63"/>
      </patternFill>
    </fill>
    <fill>
      <patternFill patternType="solid">
        <fgColor indexed="59"/>
        <bgColor indexed="63"/>
      </patternFill>
    </fill>
    <fill>
      <patternFill patternType="solid">
        <fgColor indexed="62"/>
        <bgColor indexed="63"/>
      </patternFill>
    </fill>
    <fill>
      <patternFill patternType="solid">
        <fgColor indexed="61"/>
        <bgColor indexed="63"/>
      </patternFill>
    </fill>
    <fill>
      <patternFill patternType="solid">
        <fgColor indexed="60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5" fillId="0" borderId="0"/>
    <xf numFmtId="49" fontId="6" fillId="3" borderId="0">
      <alignment horizontal="center"/>
    </xf>
    <xf numFmtId="49" fontId="7" fillId="4" borderId="0">
      <alignment horizontal="center"/>
    </xf>
    <xf numFmtId="49" fontId="8" fillId="4" borderId="0">
      <alignment horizontal="center"/>
    </xf>
    <xf numFmtId="0" fontId="7" fillId="5" borderId="0">
      <alignment horizontal="center"/>
    </xf>
    <xf numFmtId="49" fontId="9" fillId="5" borderId="0">
      <alignment horizontal="center"/>
    </xf>
    <xf numFmtId="49" fontId="8" fillId="5" borderId="0">
      <alignment horizontal="center"/>
    </xf>
    <xf numFmtId="0" fontId="6" fillId="5" borderId="0">
      <alignment horizontal="center"/>
    </xf>
    <xf numFmtId="0" fontId="7" fillId="0" borderId="0">
      <alignment horizontal="center"/>
    </xf>
    <xf numFmtId="0" fontId="6" fillId="0" borderId="0">
      <alignment horizontal="center"/>
    </xf>
    <xf numFmtId="49" fontId="7" fillId="6" borderId="0">
      <alignment horizontal="center"/>
    </xf>
    <xf numFmtId="49" fontId="8" fillId="6" borderId="0">
      <alignment horizontal="center"/>
    </xf>
    <xf numFmtId="49" fontId="7" fillId="7" borderId="0">
      <alignment horizontal="center"/>
    </xf>
    <xf numFmtId="49" fontId="8" fillId="7" borderId="0">
      <alignment horizontal="center"/>
    </xf>
    <xf numFmtId="49" fontId="6" fillId="7" borderId="0">
      <alignment horizontal="center"/>
    </xf>
    <xf numFmtId="164" fontId="1" fillId="0" borderId="0" applyFont="0" applyFill="0" applyBorder="0" applyAlignment="0" applyProtection="0"/>
  </cellStyleXfs>
  <cellXfs count="293">
    <xf numFmtId="0" fontId="0" fillId="0" borderId="0" xfId="0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2" applyFont="1" applyAlignment="1">
      <alignment vertical="center"/>
    </xf>
    <xf numFmtId="0" fontId="18" fillId="0" borderId="0" xfId="2" applyFont="1" applyAlignment="1">
      <alignment horizontal="left" vertical="center"/>
    </xf>
    <xf numFmtId="0" fontId="11" fillId="0" borderId="0" xfId="0" applyFont="1" applyAlignment="1">
      <alignment vertical="center"/>
    </xf>
    <xf numFmtId="10" fontId="23" fillId="0" borderId="0" xfId="2" applyNumberFormat="1" applyFont="1" applyAlignment="1">
      <alignment horizontal="center" vertical="center"/>
    </xf>
    <xf numFmtId="10" fontId="24" fillId="0" borderId="0" xfId="0" applyNumberFormat="1" applyFont="1" applyAlignment="1">
      <alignment horizontal="center" vertical="center"/>
    </xf>
    <xf numFmtId="10" fontId="12" fillId="8" borderId="2" xfId="2" applyNumberFormat="1" applyFont="1" applyFill="1" applyBorder="1" applyAlignment="1">
      <alignment horizontal="center" vertical="center" wrapText="1"/>
    </xf>
    <xf numFmtId="49" fontId="12" fillId="8" borderId="1" xfId="2" applyNumberFormat="1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vertical="center"/>
    </xf>
    <xf numFmtId="0" fontId="25" fillId="9" borderId="3" xfId="2" applyFont="1" applyFill="1" applyBorder="1" applyAlignment="1">
      <alignment horizontal="left" vertical="center"/>
    </xf>
    <xf numFmtId="0" fontId="20" fillId="0" borderId="3" xfId="2" applyFont="1" applyBorder="1" applyAlignment="1">
      <alignment horizontal="left" vertical="center"/>
    </xf>
    <xf numFmtId="0" fontId="20" fillId="10" borderId="3" xfId="2" applyFont="1" applyFill="1" applyBorder="1" applyAlignment="1">
      <alignment horizontal="left" vertical="center"/>
    </xf>
    <xf numFmtId="0" fontId="20" fillId="2" borderId="3" xfId="2" applyFont="1" applyFill="1" applyBorder="1" applyAlignment="1">
      <alignment horizontal="left" vertical="center"/>
    </xf>
    <xf numFmtId="0" fontId="20" fillId="2" borderId="3" xfId="2" quotePrefix="1" applyFont="1" applyFill="1" applyBorder="1" applyAlignment="1">
      <alignment horizontal="left" vertical="center"/>
    </xf>
    <xf numFmtId="0" fontId="20" fillId="0" borderId="3" xfId="2" quotePrefix="1" applyFont="1" applyBorder="1" applyAlignment="1">
      <alignment horizontal="left" vertical="center"/>
    </xf>
    <xf numFmtId="0" fontId="19" fillId="10" borderId="3" xfId="2" applyFont="1" applyFill="1" applyBorder="1" applyAlignment="1">
      <alignment horizontal="left" vertical="center"/>
    </xf>
    <xf numFmtId="0" fontId="19" fillId="2" borderId="3" xfId="2" quotePrefix="1" applyFont="1" applyFill="1" applyBorder="1" applyAlignment="1">
      <alignment horizontal="left" vertical="center"/>
    </xf>
    <xf numFmtId="0" fontId="19" fillId="0" borderId="3" xfId="2" quotePrefix="1" applyFont="1" applyBorder="1" applyAlignment="1">
      <alignment horizontal="left" vertical="center"/>
    </xf>
    <xf numFmtId="0" fontId="19" fillId="2" borderId="3" xfId="2" applyFont="1" applyFill="1" applyBorder="1" applyAlignment="1">
      <alignment horizontal="left" vertical="center"/>
    </xf>
    <xf numFmtId="0" fontId="19" fillId="0" borderId="3" xfId="2" applyFont="1" applyBorder="1" applyAlignment="1">
      <alignment horizontal="left" vertical="center"/>
    </xf>
    <xf numFmtId="0" fontId="20" fillId="0" borderId="3" xfId="3" applyFont="1" applyBorder="1" applyAlignment="1">
      <alignment horizontal="left" vertical="center"/>
    </xf>
    <xf numFmtId="0" fontId="22" fillId="0" borderId="0" xfId="2" applyFont="1" applyAlignment="1">
      <alignment horizontal="left" vertical="center"/>
    </xf>
    <xf numFmtId="0" fontId="26" fillId="0" borderId="0" xfId="0" applyFont="1" applyAlignment="1">
      <alignment vertical="center"/>
    </xf>
    <xf numFmtId="0" fontId="27" fillId="8" borderId="9" xfId="0" applyFont="1" applyFill="1" applyBorder="1" applyAlignment="1">
      <alignment vertical="center"/>
    </xf>
    <xf numFmtId="0" fontId="25" fillId="9" borderId="11" xfId="2" applyFont="1" applyFill="1" applyBorder="1" applyAlignment="1">
      <alignment horizontal="left" vertical="center"/>
    </xf>
    <xf numFmtId="0" fontId="20" fillId="0" borderId="11" xfId="2" applyFont="1" applyBorder="1" applyAlignment="1">
      <alignment horizontal="left" vertical="center"/>
    </xf>
    <xf numFmtId="0" fontId="20" fillId="10" borderId="11" xfId="2" applyFont="1" applyFill="1" applyBorder="1" applyAlignment="1">
      <alignment horizontal="left" vertical="center"/>
    </xf>
    <xf numFmtId="0" fontId="20" fillId="2" borderId="11" xfId="2" applyFont="1" applyFill="1" applyBorder="1" applyAlignment="1">
      <alignment horizontal="left" vertical="center"/>
    </xf>
    <xf numFmtId="0" fontId="20" fillId="0" borderId="11" xfId="2" quotePrefix="1" applyFont="1" applyBorder="1" applyAlignment="1">
      <alignment horizontal="left" vertical="center"/>
    </xf>
    <xf numFmtId="0" fontId="20" fillId="2" borderId="11" xfId="2" quotePrefix="1" applyFont="1" applyFill="1" applyBorder="1" applyAlignment="1">
      <alignment horizontal="left" vertical="center"/>
    </xf>
    <xf numFmtId="0" fontId="19" fillId="10" borderId="11" xfId="2" applyFont="1" applyFill="1" applyBorder="1" applyAlignment="1">
      <alignment horizontal="left" vertical="center"/>
    </xf>
    <xf numFmtId="0" fontId="19" fillId="2" borderId="11" xfId="2" applyFont="1" applyFill="1" applyBorder="1" applyAlignment="1">
      <alignment horizontal="left" vertical="center"/>
    </xf>
    <xf numFmtId="0" fontId="19" fillId="0" borderId="11" xfId="2" quotePrefix="1" applyFont="1" applyBorder="1" applyAlignment="1">
      <alignment horizontal="left" vertical="center"/>
    </xf>
    <xf numFmtId="0" fontId="19" fillId="0" borderId="11" xfId="2" applyFont="1" applyBorder="1" applyAlignment="1">
      <alignment horizontal="left" vertical="center"/>
    </xf>
    <xf numFmtId="0" fontId="20" fillId="0" borderId="11" xfId="3" applyFont="1" applyBorder="1" applyAlignment="1">
      <alignment horizontal="left" vertical="center"/>
    </xf>
    <xf numFmtId="1" fontId="17" fillId="0" borderId="0" xfId="0" applyNumberFormat="1" applyFont="1" applyAlignment="1">
      <alignment vertical="center"/>
    </xf>
    <xf numFmtId="49" fontId="29" fillId="12" borderId="0" xfId="8" applyNumberFormat="1" applyFont="1" applyFill="1"/>
    <xf numFmtId="0" fontId="20" fillId="0" borderId="25" xfId="8" applyFont="1" applyBorder="1" applyAlignment="1">
      <alignment vertical="center"/>
    </xf>
    <xf numFmtId="49" fontId="29" fillId="12" borderId="20" xfId="8" applyNumberFormat="1" applyFont="1" applyFill="1" applyBorder="1"/>
    <xf numFmtId="49" fontId="29" fillId="12" borderId="26" xfId="8" applyNumberFormat="1" applyFont="1" applyFill="1" applyBorder="1"/>
    <xf numFmtId="49" fontId="29" fillId="12" borderId="28" xfId="8" applyNumberFormat="1" applyFont="1" applyFill="1" applyBorder="1"/>
    <xf numFmtId="49" fontId="29" fillId="12" borderId="0" xfId="8" applyNumberFormat="1" applyFont="1" applyFill="1" applyAlignment="1">
      <alignment vertical="center"/>
    </xf>
    <xf numFmtId="0" fontId="20" fillId="0" borderId="15" xfId="8" applyFont="1" applyBorder="1" applyAlignment="1">
      <alignment vertical="center"/>
    </xf>
    <xf numFmtId="0" fontId="20" fillId="0" borderId="0" xfId="8" quotePrefix="1" applyFont="1" applyAlignment="1">
      <alignment vertical="center"/>
    </xf>
    <xf numFmtId="0" fontId="20" fillId="0" borderId="0" xfId="8" applyFont="1" applyAlignment="1">
      <alignment vertical="center"/>
    </xf>
    <xf numFmtId="0" fontId="20" fillId="0" borderId="0" xfId="8" applyFont="1" applyAlignment="1">
      <alignment horizontal="center" vertical="center"/>
    </xf>
    <xf numFmtId="0" fontId="20" fillId="0" borderId="18" xfId="8" applyFont="1" applyBorder="1" applyAlignment="1">
      <alignment horizontal="center" vertical="center"/>
    </xf>
    <xf numFmtId="0" fontId="31" fillId="0" borderId="15" xfId="8" quotePrefix="1" applyFont="1" applyBorder="1" applyAlignment="1">
      <alignment vertical="center"/>
    </xf>
    <xf numFmtId="0" fontId="31" fillId="0" borderId="0" xfId="8" quotePrefix="1" applyFont="1" applyAlignment="1">
      <alignment vertical="center"/>
    </xf>
    <xf numFmtId="0" fontId="31" fillId="0" borderId="0" xfId="8" quotePrefix="1" applyFont="1" applyAlignment="1">
      <alignment horizontal="center" vertical="center"/>
    </xf>
    <xf numFmtId="0" fontId="31" fillId="0" borderId="0" xfId="8" applyFont="1" applyAlignment="1">
      <alignment horizontal="center" vertical="center"/>
    </xf>
    <xf numFmtId="49" fontId="31" fillId="0" borderId="18" xfId="8" applyNumberFormat="1" applyFont="1" applyBorder="1" applyAlignment="1">
      <alignment horizontal="center" vertical="center"/>
    </xf>
    <xf numFmtId="0" fontId="32" fillId="0" borderId="15" xfId="8" applyFont="1" applyBorder="1" applyAlignment="1">
      <alignment vertical="center"/>
    </xf>
    <xf numFmtId="0" fontId="32" fillId="0" borderId="0" xfId="8" applyFont="1" applyAlignment="1">
      <alignment vertical="center"/>
    </xf>
    <xf numFmtId="49" fontId="29" fillId="11" borderId="0" xfId="8" applyNumberFormat="1" applyFont="1" applyFill="1"/>
    <xf numFmtId="0" fontId="32" fillId="0" borderId="18" xfId="8" applyFont="1" applyBorder="1" applyAlignment="1">
      <alignment vertical="center"/>
    </xf>
    <xf numFmtId="0" fontId="20" fillId="0" borderId="8" xfId="8" applyFont="1" applyBorder="1" applyAlignment="1">
      <alignment vertical="center"/>
    </xf>
    <xf numFmtId="0" fontId="20" fillId="0" borderId="8" xfId="8" quotePrefix="1" applyFont="1" applyBorder="1" applyAlignment="1">
      <alignment vertical="center"/>
    </xf>
    <xf numFmtId="0" fontId="20" fillId="0" borderId="8" xfId="8" applyFont="1" applyBorder="1" applyAlignment="1">
      <alignment horizontal="center" vertical="center"/>
    </xf>
    <xf numFmtId="0" fontId="16" fillId="11" borderId="0" xfId="8" applyFont="1" applyFill="1" applyAlignment="1">
      <alignment wrapText="1" readingOrder="2"/>
    </xf>
    <xf numFmtId="0" fontId="16" fillId="11" borderId="0" xfId="8" applyFont="1" applyFill="1" applyAlignment="1">
      <alignment horizontal="center" wrapText="1" readingOrder="2"/>
    </xf>
    <xf numFmtId="0" fontId="20" fillId="13" borderId="45" xfId="8" quotePrefix="1" applyFont="1" applyFill="1" applyBorder="1" applyAlignment="1">
      <alignment horizontal="center" vertical="center" wrapText="1" readingOrder="1"/>
    </xf>
    <xf numFmtId="0" fontId="20" fillId="13" borderId="45" xfId="8" applyFont="1" applyFill="1" applyBorder="1" applyAlignment="1">
      <alignment horizontal="center" vertical="center" wrapText="1" readingOrder="1"/>
    </xf>
    <xf numFmtId="1" fontId="35" fillId="0" borderId="47" xfId="8" applyNumberFormat="1" applyFont="1" applyBorder="1" applyAlignment="1">
      <alignment horizontal="center" vertical="center"/>
    </xf>
    <xf numFmtId="2" fontId="28" fillId="12" borderId="45" xfId="8" applyNumberFormat="1" applyFont="1" applyFill="1" applyBorder="1" applyAlignment="1">
      <alignment horizontal="center" vertical="center"/>
    </xf>
    <xf numFmtId="2" fontId="29" fillId="12" borderId="45" xfId="8" applyNumberFormat="1" applyFont="1" applyFill="1" applyBorder="1" applyAlignment="1">
      <alignment horizontal="center" vertical="center"/>
    </xf>
    <xf numFmtId="2" fontId="29" fillId="12" borderId="25" xfId="8" applyNumberFormat="1" applyFont="1" applyFill="1" applyBorder="1" applyAlignment="1">
      <alignment horizontal="center" vertical="center"/>
    </xf>
    <xf numFmtId="1" fontId="35" fillId="0" borderId="45" xfId="8" applyNumberFormat="1" applyFont="1" applyBorder="1" applyAlignment="1">
      <alignment horizontal="center" vertical="center"/>
    </xf>
    <xf numFmtId="2" fontId="8" fillId="0" borderId="45" xfId="8" applyNumberFormat="1" applyFont="1" applyBorder="1" applyAlignment="1">
      <alignment horizontal="center" vertical="center"/>
    </xf>
    <xf numFmtId="2" fontId="29" fillId="12" borderId="46" xfId="8" applyNumberFormat="1" applyFont="1" applyFill="1" applyBorder="1" applyAlignment="1">
      <alignment horizontal="center" vertical="center"/>
    </xf>
    <xf numFmtId="0" fontId="16" fillId="0" borderId="0" xfId="8" applyFont="1" applyAlignment="1">
      <alignment horizontal="center" wrapText="1" readingOrder="2"/>
    </xf>
    <xf numFmtId="2" fontId="36" fillId="0" borderId="45" xfId="8" applyNumberFormat="1" applyFont="1" applyBorder="1" applyAlignment="1">
      <alignment horizontal="center" vertical="center"/>
    </xf>
    <xf numFmtId="1" fontId="35" fillId="0" borderId="48" xfId="8" applyNumberFormat="1" applyFont="1" applyBorder="1" applyAlignment="1">
      <alignment horizontal="center" vertical="center"/>
    </xf>
    <xf numFmtId="2" fontId="8" fillId="0" borderId="49" xfId="8" applyNumberFormat="1" applyFont="1" applyBorder="1" applyAlignment="1">
      <alignment horizontal="center" vertical="center"/>
    </xf>
    <xf numFmtId="2" fontId="29" fillId="12" borderId="49" xfId="8" applyNumberFormat="1" applyFont="1" applyFill="1" applyBorder="1" applyAlignment="1">
      <alignment horizontal="center" vertical="center"/>
    </xf>
    <xf numFmtId="1" fontId="35" fillId="0" borderId="49" xfId="8" applyNumberFormat="1" applyFont="1" applyBorder="1" applyAlignment="1">
      <alignment horizontal="center" vertical="center"/>
    </xf>
    <xf numFmtId="2" fontId="29" fillId="12" borderId="50" xfId="8" applyNumberFormat="1" applyFont="1" applyFill="1" applyBorder="1" applyAlignment="1">
      <alignment horizontal="center" vertical="center"/>
    </xf>
    <xf numFmtId="1" fontId="35" fillId="0" borderId="0" xfId="8" applyNumberFormat="1" applyFont="1" applyAlignment="1">
      <alignment horizontal="center" vertical="center"/>
    </xf>
    <xf numFmtId="2" fontId="8" fillId="0" borderId="0" xfId="8" applyNumberFormat="1" applyFont="1" applyAlignment="1">
      <alignment horizontal="center" vertical="center"/>
    </xf>
    <xf numFmtId="2" fontId="29" fillId="12" borderId="0" xfId="8" applyNumberFormat="1" applyFont="1" applyFill="1" applyAlignment="1">
      <alignment horizontal="center" vertical="center"/>
    </xf>
    <xf numFmtId="0" fontId="37" fillId="0" borderId="51" xfId="8" applyFont="1" applyBorder="1" applyAlignment="1">
      <alignment horizontal="center" vertical="center"/>
    </xf>
    <xf numFmtId="0" fontId="28" fillId="0" borderId="45" xfId="8" applyFont="1" applyBorder="1" applyAlignment="1">
      <alignment vertical="center"/>
    </xf>
    <xf numFmtId="0" fontId="37" fillId="12" borderId="0" xfId="8" applyFont="1" applyFill="1"/>
    <xf numFmtId="49" fontId="12" fillId="8" borderId="53" xfId="2" applyNumberFormat="1" applyFont="1" applyFill="1" applyBorder="1" applyAlignment="1">
      <alignment horizontal="center" vertical="center" wrapText="1"/>
    </xf>
    <xf numFmtId="0" fontId="41" fillId="0" borderId="17" xfId="0" applyFont="1" applyBorder="1"/>
    <xf numFmtId="0" fontId="41" fillId="0" borderId="58" xfId="0" applyFont="1" applyBorder="1"/>
    <xf numFmtId="0" fontId="32" fillId="0" borderId="57" xfId="8" applyFont="1" applyBorder="1" applyAlignment="1">
      <alignment vertical="center"/>
    </xf>
    <xf numFmtId="0" fontId="0" fillId="0" borderId="62" xfId="0" applyBorder="1"/>
    <xf numFmtId="49" fontId="29" fillId="12" borderId="63" xfId="8" applyNumberFormat="1" applyFont="1" applyFill="1" applyBorder="1"/>
    <xf numFmtId="0" fontId="32" fillId="0" borderId="56" xfId="8" applyFont="1" applyBorder="1" applyAlignment="1">
      <alignment vertical="center"/>
    </xf>
    <xf numFmtId="0" fontId="41" fillId="0" borderId="34" xfId="0" applyFont="1" applyBorder="1"/>
    <xf numFmtId="0" fontId="41" fillId="0" borderId="64" xfId="0" applyFont="1" applyBorder="1"/>
    <xf numFmtId="0" fontId="28" fillId="0" borderId="45" xfId="8" applyFont="1" applyBorder="1" applyAlignment="1">
      <alignment horizontal="center" vertical="center"/>
    </xf>
    <xf numFmtId="49" fontId="28" fillId="12" borderId="0" xfId="8" applyNumberFormat="1" applyFont="1" applyFill="1"/>
    <xf numFmtId="0" fontId="37" fillId="0" borderId="65" xfId="8" applyFont="1" applyBorder="1" applyAlignment="1">
      <alignment horizontal="center" vertical="center"/>
    </xf>
    <xf numFmtId="0" fontId="28" fillId="0" borderId="66" xfId="8" applyFont="1" applyBorder="1" applyAlignment="1">
      <alignment horizontal="center" vertical="center"/>
    </xf>
    <xf numFmtId="1" fontId="27" fillId="8" borderId="9" xfId="0" applyNumberFormat="1" applyFont="1" applyFill="1" applyBorder="1" applyAlignment="1">
      <alignment horizontal="center" vertical="center"/>
    </xf>
    <xf numFmtId="1" fontId="25" fillId="9" borderId="11" xfId="2" applyNumberFormat="1" applyFont="1" applyFill="1" applyBorder="1" applyAlignment="1">
      <alignment horizontal="center" vertical="center"/>
    </xf>
    <xf numFmtId="1" fontId="20" fillId="0" borderId="11" xfId="2" applyNumberFormat="1" applyFont="1" applyBorder="1" applyAlignment="1">
      <alignment horizontal="center" vertical="center"/>
    </xf>
    <xf numFmtId="1" fontId="20" fillId="10" borderId="11" xfId="2" applyNumberFormat="1" applyFont="1" applyFill="1" applyBorder="1" applyAlignment="1">
      <alignment horizontal="center" vertical="center"/>
    </xf>
    <xf numFmtId="1" fontId="20" fillId="2" borderId="11" xfId="2" applyNumberFormat="1" applyFont="1" applyFill="1" applyBorder="1" applyAlignment="1">
      <alignment horizontal="center" vertical="center"/>
    </xf>
    <xf numFmtId="1" fontId="20" fillId="0" borderId="11" xfId="2" quotePrefix="1" applyNumberFormat="1" applyFont="1" applyBorder="1" applyAlignment="1">
      <alignment horizontal="center" vertical="center"/>
    </xf>
    <xf numFmtId="0" fontId="20" fillId="11" borderId="3" xfId="2" applyFont="1" applyFill="1" applyBorder="1" applyAlignment="1">
      <alignment horizontal="left" vertical="center"/>
    </xf>
    <xf numFmtId="1" fontId="19" fillId="10" borderId="11" xfId="2" applyNumberFormat="1" applyFont="1" applyFill="1" applyBorder="1" applyAlignment="1">
      <alignment horizontal="center" vertical="center"/>
    </xf>
    <xf numFmtId="1" fontId="19" fillId="2" borderId="11" xfId="2" applyNumberFormat="1" applyFont="1" applyFill="1" applyBorder="1" applyAlignment="1">
      <alignment horizontal="center" vertical="center"/>
    </xf>
    <xf numFmtId="1" fontId="19" fillId="0" borderId="11" xfId="2" quotePrefix="1" applyNumberFormat="1" applyFont="1" applyBorder="1" applyAlignment="1">
      <alignment horizontal="center" vertical="center"/>
    </xf>
    <xf numFmtId="1" fontId="19" fillId="0" borderId="11" xfId="2" applyNumberFormat="1" applyFont="1" applyBorder="1" applyAlignment="1">
      <alignment horizontal="center" vertical="center"/>
    </xf>
    <xf numFmtId="1" fontId="20" fillId="0" borderId="3" xfId="2" applyNumberFormat="1" applyFont="1" applyBorder="1" applyAlignment="1">
      <alignment horizontal="center" vertical="center"/>
    </xf>
    <xf numFmtId="1" fontId="20" fillId="2" borderId="3" xfId="2" applyNumberFormat="1" applyFont="1" applyFill="1" applyBorder="1" applyAlignment="1">
      <alignment horizontal="center" vertical="center"/>
    </xf>
    <xf numFmtId="1" fontId="20" fillId="0" borderId="3" xfId="2" quotePrefix="1" applyNumberFormat="1" applyFont="1" applyBorder="1" applyAlignment="1">
      <alignment horizontal="center" vertical="center"/>
    </xf>
    <xf numFmtId="0" fontId="15" fillId="0" borderId="3" xfId="2" applyFont="1" applyBorder="1" applyAlignment="1">
      <alignment horizontal="left" vertical="center"/>
    </xf>
    <xf numFmtId="0" fontId="15" fillId="0" borderId="71" xfId="2" applyFont="1" applyBorder="1" applyAlignment="1">
      <alignment horizontal="left" vertical="center"/>
    </xf>
    <xf numFmtId="1" fontId="15" fillId="0" borderId="71" xfId="2" applyNumberFormat="1" applyFont="1" applyBorder="1" applyAlignment="1">
      <alignment horizontal="center" vertical="center"/>
    </xf>
    <xf numFmtId="0" fontId="15" fillId="2" borderId="71" xfId="2" quotePrefix="1" applyFont="1" applyFill="1" applyBorder="1" applyAlignment="1">
      <alignment horizontal="left" vertical="center"/>
    </xf>
    <xf numFmtId="0" fontId="15" fillId="2" borderId="3" xfId="2" applyFont="1" applyFill="1" applyBorder="1" applyAlignment="1">
      <alignment horizontal="left" vertical="center"/>
    </xf>
    <xf numFmtId="1" fontId="15" fillId="2" borderId="3" xfId="2" applyNumberFormat="1" applyFont="1" applyFill="1" applyBorder="1" applyAlignment="1">
      <alignment horizontal="center" vertical="center"/>
    </xf>
    <xf numFmtId="1" fontId="20" fillId="0" borderId="11" xfId="3" applyNumberFormat="1" applyFont="1" applyBorder="1" applyAlignment="1">
      <alignment horizontal="center" vertical="center"/>
    </xf>
    <xf numFmtId="1" fontId="22" fillId="0" borderId="0" xfId="2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49" fontId="42" fillId="8" borderId="1" xfId="2" applyNumberFormat="1" applyFont="1" applyFill="1" applyBorder="1" applyAlignment="1">
      <alignment horizontal="left" vertical="center"/>
    </xf>
    <xf numFmtId="0" fontId="21" fillId="8" borderId="8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10" fontId="43" fillId="8" borderId="5" xfId="2" applyNumberFormat="1" applyFont="1" applyFill="1" applyBorder="1" applyAlignment="1">
      <alignment horizontal="center" vertical="center" wrapText="1"/>
    </xf>
    <xf numFmtId="10" fontId="44" fillId="9" borderId="4" xfId="2" applyNumberFormat="1" applyFont="1" applyFill="1" applyBorder="1" applyAlignment="1">
      <alignment horizontal="center" vertical="center"/>
    </xf>
    <xf numFmtId="10" fontId="45" fillId="0" borderId="4" xfId="2" applyNumberFormat="1" applyFont="1" applyBorder="1" applyAlignment="1">
      <alignment horizontal="center" vertical="center"/>
    </xf>
    <xf numFmtId="10" fontId="46" fillId="10" borderId="4" xfId="2" applyNumberFormat="1" applyFont="1" applyFill="1" applyBorder="1" applyAlignment="1">
      <alignment horizontal="center" vertical="center"/>
    </xf>
    <xf numFmtId="10" fontId="46" fillId="2" borderId="6" xfId="2" applyNumberFormat="1" applyFont="1" applyFill="1" applyBorder="1" applyAlignment="1">
      <alignment horizontal="center" vertical="center"/>
    </xf>
    <xf numFmtId="49" fontId="45" fillId="11" borderId="4" xfId="2" applyNumberFormat="1" applyFont="1" applyFill="1" applyBorder="1" applyAlignment="1">
      <alignment horizontal="center" vertical="center"/>
    </xf>
    <xf numFmtId="10" fontId="45" fillId="11" borderId="4" xfId="2" applyNumberFormat="1" applyFont="1" applyFill="1" applyBorder="1" applyAlignment="1">
      <alignment horizontal="center" vertical="center"/>
    </xf>
    <xf numFmtId="10" fontId="46" fillId="2" borderId="7" xfId="2" applyNumberFormat="1" applyFont="1" applyFill="1" applyBorder="1" applyAlignment="1">
      <alignment horizontal="center" vertical="center"/>
    </xf>
    <xf numFmtId="10" fontId="46" fillId="2" borderId="4" xfId="2" applyNumberFormat="1" applyFont="1" applyFill="1" applyBorder="1" applyAlignment="1">
      <alignment horizontal="center" vertical="center"/>
    </xf>
    <xf numFmtId="49" fontId="45" fillId="11" borderId="4" xfId="2" quotePrefix="1" applyNumberFormat="1" applyFont="1" applyFill="1" applyBorder="1" applyAlignment="1">
      <alignment horizontal="center" vertical="center"/>
    </xf>
    <xf numFmtId="10" fontId="45" fillId="11" borderId="4" xfId="2" quotePrefix="1" applyNumberFormat="1" applyFont="1" applyFill="1" applyBorder="1" applyAlignment="1">
      <alignment horizontal="center" vertical="center"/>
    </xf>
    <xf numFmtId="49" fontId="45" fillId="0" borderId="4" xfId="2" quotePrefix="1" applyNumberFormat="1" applyFont="1" applyBorder="1" applyAlignment="1">
      <alignment horizontal="center" vertical="center"/>
    </xf>
    <xf numFmtId="10" fontId="47" fillId="10" borderId="4" xfId="2" applyNumberFormat="1" applyFont="1" applyFill="1" applyBorder="1" applyAlignment="1">
      <alignment horizontal="center" vertical="center"/>
    </xf>
    <xf numFmtId="10" fontId="47" fillId="2" borderId="4" xfId="2" applyNumberFormat="1" applyFont="1" applyFill="1" applyBorder="1" applyAlignment="1">
      <alignment horizontal="center" vertical="center"/>
    </xf>
    <xf numFmtId="10" fontId="45" fillId="0" borderId="3" xfId="2" applyNumberFormat="1" applyFont="1" applyBorder="1" applyAlignment="1">
      <alignment horizontal="center" vertical="center"/>
    </xf>
    <xf numFmtId="10" fontId="45" fillId="11" borderId="3" xfId="2" applyNumberFormat="1" applyFont="1" applyFill="1" applyBorder="1" applyAlignment="1">
      <alignment horizontal="center" vertical="center"/>
    </xf>
    <xf numFmtId="10" fontId="48" fillId="0" borderId="0" xfId="2" applyNumberFormat="1" applyFont="1" applyAlignment="1">
      <alignment horizontal="center" vertical="center"/>
    </xf>
    <xf numFmtId="49" fontId="48" fillId="0" borderId="0" xfId="2" applyNumberFormat="1" applyFont="1" applyAlignment="1">
      <alignment horizontal="center" vertical="center"/>
    </xf>
    <xf numFmtId="49" fontId="49" fillId="0" borderId="0" xfId="0" applyNumberFormat="1" applyFont="1" applyAlignment="1">
      <alignment horizontal="center" vertical="center"/>
    </xf>
    <xf numFmtId="10" fontId="49" fillId="0" borderId="0" xfId="0" applyNumberFormat="1" applyFont="1" applyAlignment="1">
      <alignment horizontal="center" vertical="center"/>
    </xf>
    <xf numFmtId="1" fontId="12" fillId="8" borderId="2" xfId="2" applyNumberFormat="1" applyFont="1" applyFill="1" applyBorder="1" applyAlignment="1">
      <alignment horizontal="center" vertical="center" wrapText="1"/>
    </xf>
    <xf numFmtId="10" fontId="12" fillId="8" borderId="1" xfId="2" applyNumberFormat="1" applyFont="1" applyFill="1" applyBorder="1" applyAlignment="1">
      <alignment horizontal="center" vertical="center" wrapText="1"/>
    </xf>
    <xf numFmtId="10" fontId="50" fillId="8" borderId="9" xfId="0" applyNumberFormat="1" applyFont="1" applyFill="1" applyBorder="1" applyAlignment="1">
      <alignment horizontal="center" vertical="center"/>
    </xf>
    <xf numFmtId="10" fontId="51" fillId="9" borderId="11" xfId="2" applyNumberFormat="1" applyFont="1" applyFill="1" applyBorder="1" applyAlignment="1">
      <alignment horizontal="center" vertical="center"/>
    </xf>
    <xf numFmtId="10" fontId="31" fillId="0" borderId="11" xfId="2" applyNumberFormat="1" applyFont="1" applyBorder="1" applyAlignment="1">
      <alignment horizontal="center" vertical="center"/>
    </xf>
    <xf numFmtId="10" fontId="31" fillId="10" borderId="11" xfId="2" applyNumberFormat="1" applyFont="1" applyFill="1" applyBorder="1" applyAlignment="1">
      <alignment horizontal="center" vertical="center"/>
    </xf>
    <xf numFmtId="10" fontId="31" fillId="2" borderId="11" xfId="2" applyNumberFormat="1" applyFont="1" applyFill="1" applyBorder="1" applyAlignment="1">
      <alignment horizontal="center" vertical="center"/>
    </xf>
    <xf numFmtId="10" fontId="31" fillId="0" borderId="11" xfId="2" quotePrefix="1" applyNumberFormat="1" applyFont="1" applyBorder="1" applyAlignment="1">
      <alignment horizontal="center" vertical="center"/>
    </xf>
    <xf numFmtId="10" fontId="52" fillId="10" borderId="11" xfId="2" applyNumberFormat="1" applyFont="1" applyFill="1" applyBorder="1" applyAlignment="1">
      <alignment horizontal="center" vertical="center"/>
    </xf>
    <xf numFmtId="10" fontId="52" fillId="2" borderId="11" xfId="2" applyNumberFormat="1" applyFont="1" applyFill="1" applyBorder="1" applyAlignment="1">
      <alignment horizontal="center" vertical="center"/>
    </xf>
    <xf numFmtId="10" fontId="52" fillId="0" borderId="11" xfId="2" quotePrefix="1" applyNumberFormat="1" applyFont="1" applyBorder="1" applyAlignment="1">
      <alignment horizontal="center" vertical="center"/>
    </xf>
    <xf numFmtId="10" fontId="52" fillId="0" borderId="11" xfId="2" applyNumberFormat="1" applyFont="1" applyBorder="1" applyAlignment="1">
      <alignment horizontal="center" vertical="center"/>
    </xf>
    <xf numFmtId="10" fontId="31" fillId="0" borderId="3" xfId="2" applyNumberFormat="1" applyFont="1" applyBorder="1" applyAlignment="1">
      <alignment horizontal="center" vertical="center"/>
    </xf>
    <xf numFmtId="10" fontId="31" fillId="2" borderId="3" xfId="2" applyNumberFormat="1" applyFont="1" applyFill="1" applyBorder="1" applyAlignment="1">
      <alignment horizontal="center" vertical="center"/>
    </xf>
    <xf numFmtId="10" fontId="31" fillId="0" borderId="3" xfId="2" quotePrefix="1" applyNumberFormat="1" applyFont="1" applyBorder="1" applyAlignment="1">
      <alignment horizontal="center" vertical="center"/>
    </xf>
    <xf numFmtId="10" fontId="31" fillId="0" borderId="71" xfId="2" applyNumberFormat="1" applyFont="1" applyBorder="1" applyAlignment="1">
      <alignment horizontal="center" vertical="center"/>
    </xf>
    <xf numFmtId="10" fontId="31" fillId="0" borderId="11" xfId="3" applyNumberFormat="1" applyFont="1" applyBorder="1" applyAlignment="1">
      <alignment horizontal="center" vertical="center"/>
    </xf>
    <xf numFmtId="49" fontId="43" fillId="8" borderId="17" xfId="2" applyNumberFormat="1" applyFont="1" applyFill="1" applyBorder="1" applyAlignment="1">
      <alignment horizontal="center" vertical="center" wrapText="1"/>
    </xf>
    <xf numFmtId="49" fontId="44" fillId="9" borderId="10" xfId="2" applyNumberFormat="1" applyFont="1" applyFill="1" applyBorder="1" applyAlignment="1">
      <alignment horizontal="center" vertical="center"/>
    </xf>
    <xf numFmtId="49" fontId="45" fillId="0" borderId="10" xfId="2" applyNumberFormat="1" applyFont="1" applyBorder="1" applyAlignment="1">
      <alignment horizontal="center" vertical="center"/>
    </xf>
    <xf numFmtId="2" fontId="44" fillId="9" borderId="10" xfId="2" applyNumberFormat="1" applyFont="1" applyFill="1" applyBorder="1" applyAlignment="1">
      <alignment horizontal="center" vertical="center"/>
    </xf>
    <xf numFmtId="49" fontId="46" fillId="10" borderId="10" xfId="2" applyNumberFormat="1" applyFont="1" applyFill="1" applyBorder="1" applyAlignment="1">
      <alignment horizontal="center" vertical="center"/>
    </xf>
    <xf numFmtId="49" fontId="46" fillId="2" borderId="54" xfId="2" applyNumberFormat="1" applyFont="1" applyFill="1" applyBorder="1" applyAlignment="1">
      <alignment horizontal="center" vertical="center"/>
    </xf>
    <xf numFmtId="49" fontId="45" fillId="11" borderId="10" xfId="2" applyNumberFormat="1" applyFont="1" applyFill="1" applyBorder="1" applyAlignment="1">
      <alignment horizontal="center" vertical="center"/>
    </xf>
    <xf numFmtId="49" fontId="46" fillId="2" borderId="55" xfId="2" applyNumberFormat="1" applyFont="1" applyFill="1" applyBorder="1" applyAlignment="1">
      <alignment horizontal="center" vertical="center"/>
    </xf>
    <xf numFmtId="49" fontId="46" fillId="2" borderId="10" xfId="2" applyNumberFormat="1" applyFont="1" applyFill="1" applyBorder="1" applyAlignment="1">
      <alignment horizontal="center" vertical="center"/>
    </xf>
    <xf numFmtId="49" fontId="45" fillId="11" borderId="10" xfId="2" quotePrefix="1" applyNumberFormat="1" applyFont="1" applyFill="1" applyBorder="1" applyAlignment="1">
      <alignment horizontal="center" vertical="center"/>
    </xf>
    <xf numFmtId="49" fontId="45" fillId="0" borderId="10" xfId="2" quotePrefix="1" applyNumberFormat="1" applyFont="1" applyBorder="1" applyAlignment="1">
      <alignment horizontal="center" vertical="center"/>
    </xf>
    <xf numFmtId="49" fontId="47" fillId="10" borderId="10" xfId="2" applyNumberFormat="1" applyFont="1" applyFill="1" applyBorder="1" applyAlignment="1">
      <alignment horizontal="center" vertical="center"/>
    </xf>
    <xf numFmtId="49" fontId="47" fillId="2" borderId="10" xfId="2" applyNumberFormat="1" applyFont="1" applyFill="1" applyBorder="1" applyAlignment="1">
      <alignment horizontal="center" vertical="center"/>
    </xf>
    <xf numFmtId="10" fontId="45" fillId="11" borderId="10" xfId="2" applyNumberFormat="1" applyFont="1" applyFill="1" applyBorder="1" applyAlignment="1">
      <alignment horizontal="center" vertical="center"/>
    </xf>
    <xf numFmtId="0" fontId="28" fillId="0" borderId="12" xfId="8" quotePrefix="1" applyFont="1" applyBorder="1" applyAlignment="1">
      <alignment horizontal="center" vertical="center"/>
    </xf>
    <xf numFmtId="0" fontId="28" fillId="0" borderId="8" xfId="8" quotePrefix="1" applyFont="1" applyBorder="1" applyAlignment="1">
      <alignment horizontal="center" vertical="center"/>
    </xf>
    <xf numFmtId="0" fontId="28" fillId="0" borderId="15" xfId="8" quotePrefix="1" applyFont="1" applyBorder="1" applyAlignment="1">
      <alignment horizontal="center" vertical="center"/>
    </xf>
    <xf numFmtId="0" fontId="28" fillId="0" borderId="0" xfId="8" quotePrefix="1" applyFont="1" applyAlignment="1">
      <alignment horizontal="center" vertical="center"/>
    </xf>
    <xf numFmtId="0" fontId="20" fillId="0" borderId="8" xfId="8" quotePrefix="1" applyFont="1" applyBorder="1" applyAlignment="1">
      <alignment horizontal="center" vertical="center" wrapText="1"/>
    </xf>
    <xf numFmtId="0" fontId="20" fillId="0" borderId="9" xfId="8" quotePrefix="1" applyFont="1" applyBorder="1" applyAlignment="1">
      <alignment horizontal="center" vertical="center" wrapText="1"/>
    </xf>
    <xf numFmtId="0" fontId="20" fillId="0" borderId="0" xfId="8" quotePrefix="1" applyFont="1" applyAlignment="1">
      <alignment horizontal="center" vertical="center" wrapText="1"/>
    </xf>
    <xf numFmtId="0" fontId="20" fillId="0" borderId="16" xfId="8" quotePrefix="1" applyFont="1" applyBorder="1" applyAlignment="1">
      <alignment horizontal="center" vertical="center" wrapText="1"/>
    </xf>
    <xf numFmtId="49" fontId="29" fillId="12" borderId="13" xfId="8" applyNumberFormat="1" applyFont="1" applyFill="1" applyBorder="1" applyAlignment="1">
      <alignment horizontal="center"/>
    </xf>
    <xf numFmtId="49" fontId="29" fillId="12" borderId="8" xfId="8" applyNumberFormat="1" applyFont="1" applyFill="1" applyBorder="1" applyAlignment="1">
      <alignment horizontal="center"/>
    </xf>
    <xf numFmtId="49" fontId="29" fillId="12" borderId="17" xfId="8" applyNumberFormat="1" applyFont="1" applyFill="1" applyBorder="1" applyAlignment="1">
      <alignment horizontal="center"/>
    </xf>
    <xf numFmtId="49" fontId="29" fillId="12" borderId="0" xfId="8" applyNumberFormat="1" applyFont="1" applyFill="1" applyAlignment="1">
      <alignment horizontal="center"/>
    </xf>
    <xf numFmtId="49" fontId="29" fillId="12" borderId="19" xfId="8" applyNumberFormat="1" applyFont="1" applyFill="1" applyBorder="1" applyAlignment="1">
      <alignment horizontal="center"/>
    </xf>
    <xf numFmtId="49" fontId="29" fillId="12" borderId="20" xfId="8" applyNumberFormat="1" applyFont="1" applyFill="1" applyBorder="1" applyAlignment="1">
      <alignment horizontal="center"/>
    </xf>
    <xf numFmtId="0" fontId="20" fillId="0" borderId="14" xfId="8" quotePrefix="1" applyFont="1" applyBorder="1" applyAlignment="1">
      <alignment horizontal="center" vertical="center" wrapText="1"/>
    </xf>
    <xf numFmtId="0" fontId="20" fillId="0" borderId="18" xfId="8" quotePrefix="1" applyFont="1" applyBorder="1" applyAlignment="1">
      <alignment horizontal="center" vertical="center" wrapText="1"/>
    </xf>
    <xf numFmtId="0" fontId="20" fillId="0" borderId="20" xfId="8" quotePrefix="1" applyFont="1" applyBorder="1" applyAlignment="1">
      <alignment horizontal="center" vertical="center" wrapText="1"/>
    </xf>
    <xf numFmtId="0" fontId="20" fillId="0" borderId="21" xfId="8" quotePrefix="1" applyFont="1" applyBorder="1" applyAlignment="1">
      <alignment horizontal="center" vertical="center" wrapText="1"/>
    </xf>
    <xf numFmtId="0" fontId="14" fillId="0" borderId="22" xfId="8" quotePrefix="1" applyFont="1" applyBorder="1" applyAlignment="1">
      <alignment horizontal="left" vertical="top"/>
    </xf>
    <xf numFmtId="0" fontId="14" fillId="0" borderId="23" xfId="8" quotePrefix="1" applyFont="1" applyBorder="1" applyAlignment="1">
      <alignment horizontal="left" vertical="top"/>
    </xf>
    <xf numFmtId="0" fontId="14" fillId="0" borderId="15" xfId="8" quotePrefix="1" applyFont="1" applyBorder="1" applyAlignment="1">
      <alignment horizontal="left" vertical="top"/>
    </xf>
    <xf numFmtId="0" fontId="14" fillId="0" borderId="0" xfId="8" quotePrefix="1" applyFont="1" applyAlignment="1">
      <alignment horizontal="left" vertical="top"/>
    </xf>
    <xf numFmtId="0" fontId="14" fillId="0" borderId="29" xfId="8" quotePrefix="1" applyFont="1" applyBorder="1" applyAlignment="1">
      <alignment horizontal="left" vertical="top"/>
    </xf>
    <xf numFmtId="0" fontId="14" fillId="0" borderId="20" xfId="8" quotePrefix="1" applyFont="1" applyBorder="1" applyAlignment="1">
      <alignment horizontal="left" vertical="top"/>
    </xf>
    <xf numFmtId="0" fontId="16" fillId="0" borderId="23" xfId="8" quotePrefix="1" applyFont="1" applyBorder="1" applyAlignment="1">
      <alignment horizontal="left" vertical="center" wrapText="1"/>
    </xf>
    <xf numFmtId="0" fontId="16" fillId="0" borderId="23" xfId="8" quotePrefix="1" applyFont="1" applyBorder="1" applyAlignment="1">
      <alignment horizontal="left" vertical="center"/>
    </xf>
    <xf numFmtId="0" fontId="16" fillId="0" borderId="24" xfId="8" quotePrefix="1" applyFont="1" applyBorder="1" applyAlignment="1">
      <alignment horizontal="left" vertical="center"/>
    </xf>
    <xf numFmtId="0" fontId="16" fillId="0" borderId="0" xfId="8" quotePrefix="1" applyFont="1" applyAlignment="1">
      <alignment horizontal="left" vertical="center"/>
    </xf>
    <xf numFmtId="0" fontId="16" fillId="0" borderId="16" xfId="8" quotePrefix="1" applyFont="1" applyBorder="1" applyAlignment="1">
      <alignment horizontal="left" vertical="center"/>
    </xf>
    <xf numFmtId="0" fontId="16" fillId="0" borderId="20" xfId="8" quotePrefix="1" applyFont="1" applyBorder="1" applyAlignment="1">
      <alignment horizontal="left" vertical="center"/>
    </xf>
    <xf numFmtId="0" fontId="16" fillId="0" borderId="30" xfId="8" quotePrefix="1" applyFont="1" applyBorder="1" applyAlignment="1">
      <alignment horizontal="left" vertical="center"/>
    </xf>
    <xf numFmtId="0" fontId="20" fillId="0" borderId="25" xfId="8" applyFont="1" applyBorder="1" applyAlignment="1">
      <alignment horizontal="left" vertical="center"/>
    </xf>
    <xf numFmtId="0" fontId="20" fillId="0" borderId="26" xfId="8" quotePrefix="1" applyFont="1" applyBorder="1" applyAlignment="1">
      <alignment horizontal="left" vertical="center"/>
    </xf>
    <xf numFmtId="49" fontId="29" fillId="0" borderId="26" xfId="8" applyNumberFormat="1" applyFont="1" applyBorder="1" applyAlignment="1">
      <alignment horizontal="center"/>
    </xf>
    <xf numFmtId="49" fontId="29" fillId="0" borderId="27" xfId="8" applyNumberFormat="1" applyFont="1" applyBorder="1" applyAlignment="1">
      <alignment horizontal="center"/>
    </xf>
    <xf numFmtId="0" fontId="20" fillId="0" borderId="25" xfId="8" quotePrefix="1" applyFont="1" applyBorder="1" applyAlignment="1">
      <alignment horizontal="center" vertical="center"/>
    </xf>
    <xf numFmtId="0" fontId="20" fillId="0" borderId="28" xfId="8" quotePrefix="1" applyFont="1" applyBorder="1" applyAlignment="1">
      <alignment horizontal="center" vertical="center"/>
    </xf>
    <xf numFmtId="0" fontId="20" fillId="0" borderId="22" xfId="0" applyFont="1" applyBorder="1" applyAlignment="1">
      <alignment horizontal="left" vertical="center" wrapText="1"/>
    </xf>
    <xf numFmtId="0" fontId="20" fillId="0" borderId="23" xfId="0" quotePrefix="1" applyFont="1" applyBorder="1" applyAlignment="1">
      <alignment horizontal="left" vertical="center" wrapText="1"/>
    </xf>
    <xf numFmtId="0" fontId="20" fillId="0" borderId="24" xfId="0" quotePrefix="1" applyFont="1" applyBorder="1" applyAlignment="1">
      <alignment horizontal="left" vertical="center" wrapText="1"/>
    </xf>
    <xf numFmtId="0" fontId="20" fillId="0" borderId="15" xfId="0" quotePrefix="1" applyFont="1" applyBorder="1" applyAlignment="1">
      <alignment horizontal="left" vertical="center" wrapText="1"/>
    </xf>
    <xf numFmtId="0" fontId="20" fillId="0" borderId="0" xfId="0" quotePrefix="1" applyFont="1" applyAlignment="1">
      <alignment horizontal="left" vertical="center" wrapText="1"/>
    </xf>
    <xf numFmtId="0" fontId="20" fillId="0" borderId="16" xfId="0" quotePrefix="1" applyFont="1" applyBorder="1" applyAlignment="1">
      <alignment horizontal="left" vertical="center" wrapText="1"/>
    </xf>
    <xf numFmtId="0" fontId="20" fillId="0" borderId="36" xfId="0" quotePrefix="1" applyFont="1" applyBorder="1" applyAlignment="1">
      <alignment horizontal="left" vertical="center" wrapText="1"/>
    </xf>
    <xf numFmtId="0" fontId="20" fillId="0" borderId="37" xfId="0" quotePrefix="1" applyFont="1" applyBorder="1" applyAlignment="1">
      <alignment horizontal="left" vertical="center" wrapText="1"/>
    </xf>
    <xf numFmtId="0" fontId="20" fillId="0" borderId="38" xfId="0" quotePrefix="1" applyFont="1" applyBorder="1" applyAlignment="1">
      <alignment horizontal="left" vertical="center" wrapText="1"/>
    </xf>
    <xf numFmtId="0" fontId="32" fillId="0" borderId="34" xfId="8" applyFont="1" applyBorder="1" applyAlignment="1">
      <alignment horizontal="center" vertical="center"/>
    </xf>
    <xf numFmtId="0" fontId="32" fillId="0" borderId="23" xfId="8" applyFont="1" applyBorder="1" applyAlignment="1">
      <alignment horizontal="center" vertical="center"/>
    </xf>
    <xf numFmtId="0" fontId="32" fillId="0" borderId="17" xfId="8" applyFont="1" applyBorder="1" applyAlignment="1">
      <alignment horizontal="center" vertical="center"/>
    </xf>
    <xf numFmtId="0" fontId="32" fillId="0" borderId="0" xfId="8" applyFont="1" applyAlignment="1">
      <alignment horizontal="center" vertical="center"/>
    </xf>
    <xf numFmtId="0" fontId="28" fillId="0" borderId="23" xfId="8" applyFont="1" applyBorder="1" applyAlignment="1">
      <alignment horizontal="center" vertical="center" wrapText="1"/>
    </xf>
    <xf numFmtId="0" fontId="28" fillId="0" borderId="35" xfId="8" applyFont="1" applyBorder="1" applyAlignment="1">
      <alignment horizontal="center" vertical="center" wrapText="1"/>
    </xf>
    <xf numFmtId="0" fontId="28" fillId="0" borderId="0" xfId="8" applyFont="1" applyAlignment="1">
      <alignment horizontal="center" vertical="center" wrapText="1"/>
    </xf>
    <xf numFmtId="0" fontId="28" fillId="0" borderId="18" xfId="8" applyFont="1" applyBorder="1" applyAlignment="1">
      <alignment horizontal="center" vertical="center" wrapText="1"/>
    </xf>
    <xf numFmtId="0" fontId="20" fillId="0" borderId="34" xfId="8" quotePrefix="1" applyFont="1" applyBorder="1" applyAlignment="1">
      <alignment horizontal="left" vertical="center" wrapText="1"/>
    </xf>
    <xf numFmtId="0" fontId="20" fillId="0" borderId="23" xfId="8" applyFont="1" applyBorder="1" applyAlignment="1">
      <alignment horizontal="left" vertical="center" wrapText="1"/>
    </xf>
    <xf numFmtId="0" fontId="20" fillId="0" borderId="35" xfId="8" applyFont="1" applyBorder="1" applyAlignment="1">
      <alignment horizontal="left" vertical="center" wrapText="1"/>
    </xf>
    <xf numFmtId="0" fontId="28" fillId="0" borderId="17" xfId="8" quotePrefix="1" applyFont="1" applyBorder="1" applyAlignment="1">
      <alignment horizontal="center" vertical="center"/>
    </xf>
    <xf numFmtId="0" fontId="32" fillId="0" borderId="18" xfId="8" applyFont="1" applyBorder="1" applyAlignment="1">
      <alignment horizontal="center" vertical="center"/>
    </xf>
    <xf numFmtId="0" fontId="32" fillId="0" borderId="39" xfId="8" applyFont="1" applyBorder="1" applyAlignment="1">
      <alignment horizontal="center" vertical="center"/>
    </xf>
    <xf numFmtId="0" fontId="32" fillId="0" borderId="37" xfId="8" applyFont="1" applyBorder="1" applyAlignment="1">
      <alignment horizontal="center" vertical="center"/>
    </xf>
    <xf numFmtId="0" fontId="32" fillId="0" borderId="40" xfId="8" applyFont="1" applyBorder="1" applyAlignment="1">
      <alignment horizontal="center" vertical="center"/>
    </xf>
    <xf numFmtId="0" fontId="30" fillId="0" borderId="31" xfId="8" quotePrefix="1" applyFont="1" applyBorder="1" applyAlignment="1">
      <alignment horizontal="left" vertical="center"/>
    </xf>
    <xf numFmtId="0" fontId="30" fillId="0" borderId="32" xfId="8" quotePrefix="1" applyFont="1" applyBorder="1" applyAlignment="1">
      <alignment horizontal="left" vertical="center"/>
    </xf>
    <xf numFmtId="0" fontId="16" fillId="0" borderId="32" xfId="8" applyFont="1" applyBorder="1" applyAlignment="1">
      <alignment horizontal="left" vertical="center"/>
    </xf>
    <xf numFmtId="0" fontId="16" fillId="0" borderId="33" xfId="8" applyFont="1" applyBorder="1" applyAlignment="1">
      <alignment horizontal="left" vertical="center"/>
    </xf>
    <xf numFmtId="0" fontId="33" fillId="0" borderId="15" xfId="8" applyFont="1" applyBorder="1" applyAlignment="1">
      <alignment horizontal="center" vertical="center"/>
    </xf>
    <xf numFmtId="0" fontId="33" fillId="0" borderId="0" xfId="8" applyFont="1" applyAlignment="1">
      <alignment horizontal="center" vertical="center"/>
    </xf>
    <xf numFmtId="0" fontId="33" fillId="0" borderId="18" xfId="8" applyFont="1" applyBorder="1" applyAlignment="1">
      <alignment horizontal="center" vertical="center"/>
    </xf>
    <xf numFmtId="0" fontId="20" fillId="13" borderId="41" xfId="8" quotePrefix="1" applyFont="1" applyFill="1" applyBorder="1" applyAlignment="1">
      <alignment horizontal="center" vertical="center" wrapText="1" readingOrder="1"/>
    </xf>
    <xf numFmtId="0" fontId="20" fillId="13" borderId="44" xfId="8" applyFont="1" applyFill="1" applyBorder="1" applyAlignment="1">
      <alignment horizontal="center" vertical="center" wrapText="1" readingOrder="1"/>
    </xf>
    <xf numFmtId="0" fontId="20" fillId="13" borderId="42" xfId="8" quotePrefix="1" applyFont="1" applyFill="1" applyBorder="1" applyAlignment="1">
      <alignment horizontal="center" vertical="center" wrapText="1" readingOrder="1"/>
    </xf>
    <xf numFmtId="0" fontId="20" fillId="13" borderId="42" xfId="8" applyFont="1" applyFill="1" applyBorder="1" applyAlignment="1">
      <alignment horizontal="center" vertical="center" wrapText="1" readingOrder="1"/>
    </xf>
    <xf numFmtId="0" fontId="34" fillId="13" borderId="42" xfId="8" quotePrefix="1" applyFont="1" applyFill="1" applyBorder="1" applyAlignment="1">
      <alignment horizontal="center" vertical="center" wrapText="1" readingOrder="1"/>
    </xf>
    <xf numFmtId="0" fontId="34" fillId="13" borderId="45" xfId="8" applyFont="1" applyFill="1" applyBorder="1" applyAlignment="1">
      <alignment horizontal="center" vertical="center" wrapText="1" readingOrder="1"/>
    </xf>
    <xf numFmtId="0" fontId="20" fillId="13" borderId="45" xfId="8" applyFont="1" applyFill="1" applyBorder="1" applyAlignment="1">
      <alignment horizontal="center" vertical="center" wrapText="1" readingOrder="1"/>
    </xf>
    <xf numFmtId="0" fontId="34" fillId="13" borderId="43" xfId="8" quotePrefix="1" applyFont="1" applyFill="1" applyBorder="1" applyAlignment="1">
      <alignment horizontal="center" vertical="center" wrapText="1" readingOrder="1"/>
    </xf>
    <xf numFmtId="0" fontId="34" fillId="13" borderId="46" xfId="8" applyFont="1" applyFill="1" applyBorder="1" applyAlignment="1">
      <alignment horizontal="center" vertical="center" wrapText="1" readingOrder="1"/>
    </xf>
    <xf numFmtId="0" fontId="28" fillId="0" borderId="45" xfId="8" applyFont="1" applyBorder="1" applyAlignment="1">
      <alignment horizontal="center" vertical="center"/>
    </xf>
    <xf numFmtId="0" fontId="28" fillId="0" borderId="52" xfId="8" applyFont="1" applyBorder="1" applyAlignment="1">
      <alignment horizontal="center" vertical="center"/>
    </xf>
    <xf numFmtId="0" fontId="38" fillId="0" borderId="45" xfId="8" applyFont="1" applyBorder="1" applyAlignment="1">
      <alignment horizontal="center" vertical="center"/>
    </xf>
    <xf numFmtId="0" fontId="39" fillId="0" borderId="69" xfId="8" applyFont="1" applyBorder="1" applyAlignment="1">
      <alignment horizontal="center" vertical="center"/>
    </xf>
    <xf numFmtId="49" fontId="39" fillId="12" borderId="69" xfId="8" applyNumberFormat="1" applyFont="1" applyFill="1" applyBorder="1" applyAlignment="1">
      <alignment horizontal="center"/>
    </xf>
    <xf numFmtId="49" fontId="39" fillId="12" borderId="70" xfId="8" applyNumberFormat="1" applyFont="1" applyFill="1" applyBorder="1" applyAlignment="1">
      <alignment horizontal="center"/>
    </xf>
    <xf numFmtId="0" fontId="40" fillId="0" borderId="15" xfId="8" applyFont="1" applyBorder="1" applyAlignment="1">
      <alignment horizontal="center" vertical="center"/>
    </xf>
    <xf numFmtId="0" fontId="40" fillId="0" borderId="0" xfId="8" applyFont="1" applyAlignment="1">
      <alignment horizontal="center" vertical="center"/>
    </xf>
    <xf numFmtId="0" fontId="40" fillId="0" borderId="18" xfId="8" applyFont="1" applyBorder="1" applyAlignment="1">
      <alignment horizontal="center" vertical="center"/>
    </xf>
    <xf numFmtId="0" fontId="40" fillId="0" borderId="36" xfId="8" applyFont="1" applyBorder="1" applyAlignment="1">
      <alignment horizontal="center" vertical="center"/>
    </xf>
    <xf numFmtId="0" fontId="40" fillId="0" borderId="37" xfId="8" applyFont="1" applyBorder="1" applyAlignment="1">
      <alignment horizontal="center" vertical="center"/>
    </xf>
    <xf numFmtId="0" fontId="40" fillId="0" borderId="40" xfId="8" applyFont="1" applyBorder="1" applyAlignment="1">
      <alignment horizontal="center" vertical="center"/>
    </xf>
    <xf numFmtId="0" fontId="28" fillId="0" borderId="51" xfId="8" applyFont="1" applyBorder="1" applyAlignment="1">
      <alignment horizontal="center" vertical="center" textRotation="90"/>
    </xf>
    <xf numFmtId="0" fontId="28" fillId="0" borderId="68" xfId="8" applyFont="1" applyBorder="1" applyAlignment="1">
      <alignment horizontal="center" vertical="center" textRotation="90"/>
    </xf>
    <xf numFmtId="0" fontId="28" fillId="0" borderId="45" xfId="8" applyFont="1" applyBorder="1" applyAlignment="1">
      <alignment horizontal="center" vertical="center" textRotation="90"/>
    </xf>
    <xf numFmtId="0" fontId="28" fillId="0" borderId="69" xfId="8" applyFont="1" applyBorder="1" applyAlignment="1">
      <alignment horizontal="center" vertical="center" textRotation="90"/>
    </xf>
    <xf numFmtId="0" fontId="28" fillId="0" borderId="66" xfId="8" applyFont="1" applyBorder="1" applyAlignment="1">
      <alignment horizontal="center" vertical="center"/>
    </xf>
    <xf numFmtId="0" fontId="28" fillId="0" borderId="67" xfId="8" applyFont="1" applyBorder="1" applyAlignment="1">
      <alignment horizontal="center" vertical="center"/>
    </xf>
    <xf numFmtId="0" fontId="38" fillId="0" borderId="66" xfId="8" applyFont="1" applyBorder="1" applyAlignment="1">
      <alignment horizontal="center" vertical="center"/>
    </xf>
    <xf numFmtId="49" fontId="53" fillId="0" borderId="45" xfId="8" applyNumberFormat="1" applyFont="1" applyBorder="1" applyAlignment="1">
      <alignment horizontal="center" vertical="center"/>
    </xf>
    <xf numFmtId="49" fontId="53" fillId="0" borderId="45" xfId="8" applyNumberFormat="1" applyFont="1" applyBorder="1" applyAlignment="1">
      <alignment horizontal="center" vertical="center"/>
    </xf>
    <xf numFmtId="0" fontId="53" fillId="0" borderId="45" xfId="8" applyFont="1" applyBorder="1" applyAlignment="1">
      <alignment horizontal="center" vertical="center"/>
    </xf>
    <xf numFmtId="49" fontId="29" fillId="12" borderId="45" xfId="8" applyNumberFormat="1" applyFont="1" applyFill="1" applyBorder="1" applyAlignment="1">
      <alignment horizontal="center" vertical="center"/>
    </xf>
    <xf numFmtId="49" fontId="8" fillId="12" borderId="45" xfId="8" applyNumberFormat="1" applyFont="1" applyFill="1" applyBorder="1" applyAlignment="1">
      <alignment horizontal="center" vertical="center"/>
    </xf>
    <xf numFmtId="49" fontId="8" fillId="12" borderId="45" xfId="8" applyNumberFormat="1" applyFont="1" applyFill="1" applyBorder="1" applyAlignment="1">
      <alignment horizontal="center" vertical="center" wrapText="1"/>
    </xf>
    <xf numFmtId="0" fontId="54" fillId="0" borderId="59" xfId="0" applyFont="1" applyBorder="1" applyAlignment="1">
      <alignment horizontal="center" vertical="center" wrapText="1"/>
    </xf>
    <xf numFmtId="0" fontId="54" fillId="0" borderId="60" xfId="0" applyFont="1" applyBorder="1" applyAlignment="1">
      <alignment horizontal="center" vertical="center" wrapText="1"/>
    </xf>
    <xf numFmtId="0" fontId="54" fillId="0" borderId="61" xfId="0" applyFont="1" applyBorder="1" applyAlignment="1">
      <alignment horizontal="center" vertical="center" wrapText="1"/>
    </xf>
    <xf numFmtId="0" fontId="55" fillId="0" borderId="8" xfId="8" quotePrefix="1" applyFont="1" applyBorder="1" applyAlignment="1">
      <alignment horizontal="center" vertical="center" wrapText="1"/>
    </xf>
    <xf numFmtId="0" fontId="55" fillId="0" borderId="14" xfId="8" quotePrefix="1" applyFont="1" applyBorder="1" applyAlignment="1">
      <alignment horizontal="center" vertical="center" wrapText="1"/>
    </xf>
    <xf numFmtId="0" fontId="55" fillId="0" borderId="0" xfId="8" quotePrefix="1" applyFont="1" applyAlignment="1">
      <alignment horizontal="center" vertical="center" wrapText="1"/>
    </xf>
    <xf numFmtId="0" fontId="55" fillId="0" borderId="18" xfId="8" quotePrefix="1" applyFont="1" applyBorder="1" applyAlignment="1">
      <alignment horizontal="center" vertical="center" wrapText="1"/>
    </xf>
    <xf numFmtId="0" fontId="55" fillId="0" borderId="20" xfId="8" quotePrefix="1" applyFont="1" applyBorder="1" applyAlignment="1">
      <alignment horizontal="center" vertical="center" wrapText="1"/>
    </xf>
    <xf numFmtId="0" fontId="55" fillId="0" borderId="21" xfId="8" quotePrefix="1" applyFont="1" applyBorder="1" applyAlignment="1">
      <alignment horizontal="center" vertical="center" wrapText="1"/>
    </xf>
    <xf numFmtId="0" fontId="56" fillId="0" borderId="0" xfId="8" applyFont="1" applyBorder="1" applyAlignment="1">
      <alignment horizontal="center" vertical="center"/>
    </xf>
    <xf numFmtId="0" fontId="57" fillId="0" borderId="15" xfId="8" applyFont="1" applyBorder="1" applyAlignment="1">
      <alignment horizontal="center" vertical="center"/>
    </xf>
    <xf numFmtId="0" fontId="57" fillId="0" borderId="0" xfId="8" applyFont="1" applyBorder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24">
    <cellStyle name="Migliaia (0)_PC30E01C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2 2" xfId="4" xr:uid="{00000000-0005-0000-0000-000004000000}"/>
    <cellStyle name="Normal 2 2 3" xfId="5" xr:uid="{00000000-0005-0000-0000-000005000000}"/>
    <cellStyle name="Normal 2 3" xfId="6" xr:uid="{00000000-0005-0000-0000-000006000000}"/>
    <cellStyle name="Normal 3" xfId="7" xr:uid="{00000000-0005-0000-0000-000007000000}"/>
    <cellStyle name="Normal 4" xfId="8" xr:uid="{00000000-0005-0000-0000-000008000000}"/>
    <cellStyle name="pmxBorderCellsS" xfId="9" xr:uid="{00000000-0005-0000-0000-000009000000}"/>
    <cellStyle name="pmxCategoryHeadingB" xfId="10" xr:uid="{00000000-0005-0000-0000-00000A000000}"/>
    <cellStyle name="pmxCategoryHeadingM" xfId="11" xr:uid="{00000000-0005-0000-0000-00000B000000}"/>
    <cellStyle name="pmxHeadingB" xfId="12" xr:uid="{00000000-0005-0000-0000-00000C000000}"/>
    <cellStyle name="pmxHeadingL" xfId="13" xr:uid="{00000000-0005-0000-0000-00000D000000}"/>
    <cellStyle name="pmxHeadingM" xfId="14" xr:uid="{00000000-0005-0000-0000-00000E000000}"/>
    <cellStyle name="pmxHeadingS" xfId="15" xr:uid="{00000000-0005-0000-0000-00000F000000}"/>
    <cellStyle name="pmxMinorHeadingB" xfId="16" xr:uid="{00000000-0005-0000-0000-000010000000}"/>
    <cellStyle name="pmxMinorHeadingS" xfId="17" xr:uid="{00000000-0005-0000-0000-000011000000}"/>
    <cellStyle name="pmxSubHeadingB" xfId="18" xr:uid="{00000000-0005-0000-0000-000012000000}"/>
    <cellStyle name="pmxSubHeadingM" xfId="19" xr:uid="{00000000-0005-0000-0000-000013000000}"/>
    <cellStyle name="pmxSubSubHeadingB" xfId="20" xr:uid="{00000000-0005-0000-0000-000014000000}"/>
    <cellStyle name="pmxSubSubHeadingM" xfId="21" xr:uid="{00000000-0005-0000-0000-000015000000}"/>
    <cellStyle name="pmxSubSubHeadingS" xfId="22" xr:uid="{00000000-0005-0000-0000-000016000000}"/>
    <cellStyle name="Valuta (0)_PC30E01C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3</xdr:col>
      <xdr:colOff>66675</xdr:colOff>
      <xdr:row>4</xdr:row>
      <xdr:rowOff>152400</xdr:rowOff>
    </xdr:to>
    <xdr:pic>
      <xdr:nvPicPr>
        <xdr:cNvPr id="2" name="Picture 5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23825"/>
          <a:ext cx="9715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104774</xdr:colOff>
      <xdr:row>0</xdr:row>
      <xdr:rowOff>95249</xdr:rowOff>
    </xdr:from>
    <xdr:to>
      <xdr:col>10</xdr:col>
      <xdr:colOff>209549</xdr:colOff>
      <xdr:row>4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53390F-AE7B-12EE-88AA-214E25F4C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2774" y="95249"/>
          <a:ext cx="866775" cy="84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123826</xdr:rowOff>
    </xdr:from>
    <xdr:to>
      <xdr:col>3</xdr:col>
      <xdr:colOff>66675</xdr:colOff>
      <xdr:row>4</xdr:row>
      <xdr:rowOff>123826</xdr:rowOff>
    </xdr:to>
    <xdr:pic>
      <xdr:nvPicPr>
        <xdr:cNvPr id="2" name="Picture 5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23826"/>
          <a:ext cx="9715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0</xdr:row>
          <xdr:rowOff>9525</xdr:rowOff>
        </xdr:from>
        <xdr:to>
          <xdr:col>11</xdr:col>
          <xdr:colOff>57150</xdr:colOff>
          <xdr:row>4</xdr:row>
          <xdr:rowOff>85725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v00h2\jobs\Documents%20and%20Settings\sb02660\Local%20Settings\Temporary%20Internet%20Files\OLK20\SHELL%20AND%20TUB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v00h2\jobs\Documents%20and%20Settings\sp15817\Desktop\Data%20Sheets\DAT_SC_GEN_1350_R03_E_F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.1"/>
      <sheetName val="SHELL AND TUBE HEAT EXCH. Sh. 1"/>
      <sheetName val="SHELL AND TUBE HEAT EXCH. Sh. 2"/>
      <sheetName val="SHELL AND TUBE HEAT EXCH. SH. 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HELL AND TUBE HEAT EXCH. Sh. 1"/>
      <sheetName val="SHELL AND TUBE HEAT EXCH. Sh. 2"/>
      <sheetName val="SHELL AND TUBE HEAT EXCH. SH. 3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view="pageBreakPreview" topLeftCell="A24" zoomScaleSheetLayoutView="100" workbookViewId="0">
      <selection activeCell="S36" sqref="S36"/>
    </sheetView>
  </sheetViews>
  <sheetFormatPr defaultColWidth="9.140625" defaultRowHeight="12.75"/>
  <cols>
    <col min="1" max="10" width="5.7109375" style="40" customWidth="1"/>
    <col min="11" max="11" width="3.42578125" style="40" customWidth="1"/>
    <col min="12" max="12" width="5.7109375" style="40" customWidth="1"/>
    <col min="13" max="13" width="8" style="40" customWidth="1"/>
    <col min="14" max="16" width="5.7109375" style="40" customWidth="1"/>
    <col min="17" max="16384" width="9.140625" style="40"/>
  </cols>
  <sheetData>
    <row r="1" spans="1:16" ht="15.95" customHeight="1">
      <c r="A1" s="177"/>
      <c r="B1" s="178"/>
      <c r="C1" s="178"/>
      <c r="D1" s="178"/>
      <c r="E1" s="181"/>
      <c r="F1" s="181"/>
      <c r="G1" s="181"/>
      <c r="H1" s="182"/>
      <c r="I1" s="185"/>
      <c r="J1" s="186"/>
      <c r="K1" s="186"/>
      <c r="L1" s="186"/>
      <c r="M1" s="283" t="s">
        <v>1503</v>
      </c>
      <c r="N1" s="283"/>
      <c r="O1" s="283"/>
      <c r="P1" s="284"/>
    </row>
    <row r="2" spans="1:16" ht="15.95" customHeight="1">
      <c r="A2" s="179"/>
      <c r="B2" s="180"/>
      <c r="C2" s="180"/>
      <c r="D2" s="180"/>
      <c r="E2" s="183"/>
      <c r="F2" s="183"/>
      <c r="G2" s="183"/>
      <c r="H2" s="184"/>
      <c r="I2" s="187"/>
      <c r="J2" s="188"/>
      <c r="K2" s="188"/>
      <c r="L2" s="188"/>
      <c r="M2" s="285"/>
      <c r="N2" s="285"/>
      <c r="O2" s="285"/>
      <c r="P2" s="286"/>
    </row>
    <row r="3" spans="1:16" ht="15.95" customHeight="1">
      <c r="A3" s="179"/>
      <c r="B3" s="180"/>
      <c r="C3" s="180"/>
      <c r="D3" s="180"/>
      <c r="E3" s="183"/>
      <c r="F3" s="183"/>
      <c r="G3" s="183"/>
      <c r="H3" s="184"/>
      <c r="I3" s="187"/>
      <c r="J3" s="188"/>
      <c r="K3" s="188"/>
      <c r="L3" s="188"/>
      <c r="M3" s="285"/>
      <c r="N3" s="285"/>
      <c r="O3" s="285"/>
      <c r="P3" s="286"/>
    </row>
    <row r="4" spans="1:16" ht="15.95" customHeight="1">
      <c r="A4" s="179"/>
      <c r="B4" s="180"/>
      <c r="C4" s="180"/>
      <c r="D4" s="180"/>
      <c r="E4" s="183"/>
      <c r="F4" s="183"/>
      <c r="G4" s="183"/>
      <c r="H4" s="184"/>
      <c r="I4" s="187"/>
      <c r="J4" s="188"/>
      <c r="K4" s="188"/>
      <c r="L4" s="188"/>
      <c r="M4" s="285"/>
      <c r="N4" s="285"/>
      <c r="O4" s="285"/>
      <c r="P4" s="286"/>
    </row>
    <row r="5" spans="1:16" ht="15.95" customHeight="1">
      <c r="A5" s="179"/>
      <c r="B5" s="180"/>
      <c r="C5" s="180"/>
      <c r="D5" s="180"/>
      <c r="E5" s="183"/>
      <c r="F5" s="183"/>
      <c r="G5" s="183"/>
      <c r="H5" s="184"/>
      <c r="I5" s="189"/>
      <c r="J5" s="190"/>
      <c r="K5" s="190"/>
      <c r="L5" s="190"/>
      <c r="M5" s="287"/>
      <c r="N5" s="287"/>
      <c r="O5" s="287"/>
      <c r="P5" s="288"/>
    </row>
    <row r="6" spans="1:16" ht="15.95" customHeight="1">
      <c r="A6" s="195" t="s">
        <v>966</v>
      </c>
      <c r="B6" s="196"/>
      <c r="C6" s="196"/>
      <c r="D6" s="201" t="s">
        <v>1493</v>
      </c>
      <c r="E6" s="202"/>
      <c r="F6" s="202"/>
      <c r="G6" s="202"/>
      <c r="H6" s="203"/>
      <c r="I6" s="208" t="s">
        <v>968</v>
      </c>
      <c r="J6" s="209"/>
      <c r="K6" s="209"/>
      <c r="L6" s="210" t="s">
        <v>969</v>
      </c>
      <c r="M6" s="210"/>
      <c r="N6" s="211"/>
      <c r="O6" s="212" t="s">
        <v>1490</v>
      </c>
      <c r="P6" s="213"/>
    </row>
    <row r="7" spans="1:16" ht="15.95" customHeight="1">
      <c r="A7" s="197"/>
      <c r="B7" s="198"/>
      <c r="C7" s="198"/>
      <c r="D7" s="204"/>
      <c r="E7" s="204"/>
      <c r="F7" s="204"/>
      <c r="G7" s="204"/>
      <c r="H7" s="205"/>
      <c r="I7" s="208" t="s">
        <v>970</v>
      </c>
      <c r="J7" s="209"/>
      <c r="K7" s="209"/>
      <c r="L7" s="210" t="s">
        <v>971</v>
      </c>
      <c r="M7" s="210"/>
      <c r="N7" s="211"/>
      <c r="O7" s="212" t="s">
        <v>1001</v>
      </c>
      <c r="P7" s="213"/>
    </row>
    <row r="8" spans="1:16" s="45" customFormat="1" ht="15.95" customHeight="1">
      <c r="A8" s="199"/>
      <c r="B8" s="200"/>
      <c r="C8" s="200"/>
      <c r="D8" s="206"/>
      <c r="E8" s="206"/>
      <c r="F8" s="206"/>
      <c r="G8" s="206"/>
      <c r="H8" s="207"/>
      <c r="I8" s="41" t="s">
        <v>1494</v>
      </c>
      <c r="J8" s="42"/>
      <c r="K8" s="42"/>
      <c r="L8" s="43"/>
      <c r="M8" s="43"/>
      <c r="N8" s="43"/>
      <c r="O8" s="43"/>
      <c r="P8" s="44"/>
    </row>
    <row r="9" spans="1:16" ht="15.95" customHeight="1" thickBot="1">
      <c r="A9" s="239" t="s">
        <v>973</v>
      </c>
      <c r="B9" s="240"/>
      <c r="C9" s="240"/>
      <c r="D9" s="241" t="s">
        <v>760</v>
      </c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2"/>
    </row>
    <row r="10" spans="1:16" ht="15.95" customHeight="1">
      <c r="A10" s="46"/>
      <c r="B10" s="47"/>
      <c r="C10" s="47"/>
      <c r="D10" s="48"/>
      <c r="E10" s="48"/>
      <c r="F10" s="47"/>
      <c r="G10" s="47"/>
      <c r="H10" s="49"/>
      <c r="I10" s="49"/>
      <c r="J10" s="47"/>
      <c r="K10" s="47"/>
      <c r="L10" s="47"/>
      <c r="M10" s="48"/>
      <c r="N10" s="48"/>
      <c r="O10" s="49"/>
      <c r="P10" s="50"/>
    </row>
    <row r="11" spans="1:16" ht="15.95" customHeight="1">
      <c r="A11" s="51"/>
      <c r="B11" s="52"/>
      <c r="C11" s="53"/>
      <c r="D11" s="54"/>
      <c r="E11" s="53"/>
      <c r="F11" s="47"/>
      <c r="G11" s="47"/>
      <c r="H11" s="49"/>
      <c r="I11" s="49"/>
      <c r="J11" s="47"/>
      <c r="K11" s="47"/>
      <c r="L11" s="47"/>
      <c r="M11" s="48"/>
      <c r="N11" s="48"/>
      <c r="O11" s="54"/>
      <c r="P11" s="55"/>
    </row>
    <row r="12" spans="1:16" ht="15" customHeight="1">
      <c r="A12" s="56"/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7"/>
      <c r="P12" s="59"/>
    </row>
    <row r="13" spans="1:16" ht="15" customHeight="1">
      <c r="A13" s="56"/>
      <c r="B13" s="57"/>
      <c r="C13" s="5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7"/>
      <c r="P13" s="59"/>
    </row>
    <row r="14" spans="1:16" ht="15" customHeight="1">
      <c r="A14" s="5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9"/>
    </row>
    <row r="15" spans="1:16" ht="15" customHeight="1">
      <c r="A15" s="56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9"/>
    </row>
    <row r="16" spans="1:16" ht="15" customHeight="1">
      <c r="A16" s="5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9"/>
    </row>
    <row r="17" spans="1:16" ht="15" customHeight="1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9"/>
    </row>
    <row r="18" spans="1:16" ht="15" customHeight="1">
      <c r="A18" s="56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9"/>
    </row>
    <row r="19" spans="1:16" ht="15" customHeight="1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9"/>
    </row>
    <row r="20" spans="1:16" ht="15" customHeight="1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9"/>
    </row>
    <row r="21" spans="1:16" ht="15" customHeight="1">
      <c r="A21" s="243" t="str">
        <f>D9</f>
        <v>Document Control Index</v>
      </c>
      <c r="B21" s="244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5"/>
    </row>
    <row r="22" spans="1:16" ht="15" customHeight="1">
      <c r="A22" s="243"/>
      <c r="B22" s="244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5"/>
    </row>
    <row r="23" spans="1:16" ht="15" customHeight="1">
      <c r="A23" s="243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5"/>
    </row>
    <row r="24" spans="1:16" ht="15" customHeight="1">
      <c r="A24" s="243"/>
      <c r="B24" s="244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5"/>
    </row>
    <row r="25" spans="1:16" ht="15" customHeight="1">
      <c r="A25" s="243"/>
      <c r="B25" s="244"/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245"/>
    </row>
    <row r="26" spans="1:16" ht="15" customHeight="1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9"/>
    </row>
    <row r="27" spans="1:16" ht="15" customHeight="1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9"/>
    </row>
    <row r="28" spans="1:16" ht="15" customHeight="1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9"/>
    </row>
    <row r="29" spans="1:16" ht="15" customHeight="1">
      <c r="A29" s="5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9"/>
    </row>
    <row r="30" spans="1:16" ht="15" customHeight="1">
      <c r="A30" s="290" t="s">
        <v>1504</v>
      </c>
      <c r="B30" s="291"/>
      <c r="C30" s="291"/>
      <c r="D30" s="291"/>
      <c r="E30" s="292" t="s">
        <v>1498</v>
      </c>
      <c r="F30" s="292"/>
      <c r="G30" s="292"/>
      <c r="H30" s="292"/>
      <c r="I30" s="292"/>
      <c r="J30" s="292"/>
      <c r="K30" s="292"/>
      <c r="L30" s="289" t="s">
        <v>1505</v>
      </c>
      <c r="M30" s="289"/>
      <c r="N30" s="289"/>
      <c r="O30" s="289"/>
      <c r="P30" s="59"/>
    </row>
    <row r="31" spans="1:16" ht="15" customHeight="1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9"/>
    </row>
    <row r="32" spans="1:16" ht="15" customHeight="1" thickBot="1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9"/>
    </row>
    <row r="33" spans="1:16" ht="15" customHeight="1" thickTop="1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280" t="s">
        <v>998</v>
      </c>
      <c r="M33" s="281"/>
      <c r="N33" s="281"/>
      <c r="O33" s="282"/>
      <c r="P33" s="59"/>
    </row>
    <row r="34" spans="1:16" ht="15" customHeight="1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89" t="s">
        <v>993</v>
      </c>
      <c r="N34" s="94" t="s">
        <v>994</v>
      </c>
      <c r="O34" s="90"/>
      <c r="P34" s="59"/>
    </row>
    <row r="35" spans="1:16" ht="15" customHeight="1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89" t="s">
        <v>999</v>
      </c>
      <c r="M35" s="97"/>
      <c r="N35" s="88" t="s">
        <v>999</v>
      </c>
      <c r="O35" s="90"/>
      <c r="P35" s="59"/>
    </row>
    <row r="36" spans="1:16" ht="15" customHeight="1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89" t="s">
        <v>1000</v>
      </c>
      <c r="N36" s="88" t="s">
        <v>1000</v>
      </c>
      <c r="O36" s="90"/>
      <c r="P36" s="59"/>
    </row>
    <row r="37" spans="1:16" ht="15" customHeight="1" thickBot="1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91"/>
      <c r="M37" s="92"/>
      <c r="N37" s="95"/>
      <c r="O37" s="93"/>
      <c r="P37" s="59"/>
    </row>
    <row r="38" spans="1:16" ht="15" customHeight="1" thickTop="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9"/>
    </row>
    <row r="39" spans="1:16" ht="15" customHeight="1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9"/>
    </row>
    <row r="40" spans="1:16" ht="20.100000000000001" customHeight="1">
      <c r="A40" s="56"/>
      <c r="B40" s="57"/>
      <c r="C40" s="57"/>
      <c r="D40" s="57"/>
      <c r="E40" s="57"/>
      <c r="J40" s="57"/>
      <c r="K40" s="57"/>
      <c r="P40" s="59"/>
    </row>
    <row r="41" spans="1:16" ht="15" customHeight="1">
      <c r="A41" s="274"/>
      <c r="B41" s="275"/>
      <c r="C41" s="275"/>
      <c r="D41" s="275"/>
      <c r="E41" s="276"/>
      <c r="F41" s="276"/>
      <c r="G41" s="276"/>
      <c r="H41" s="276"/>
      <c r="I41" s="276"/>
      <c r="J41" s="276"/>
      <c r="K41" s="276"/>
      <c r="L41" s="276"/>
      <c r="M41" s="276"/>
      <c r="N41" s="277"/>
      <c r="O41" s="277"/>
      <c r="P41" s="277"/>
    </row>
    <row r="42" spans="1:16" ht="15" customHeight="1">
      <c r="A42" s="274"/>
      <c r="B42" s="275"/>
      <c r="C42" s="275"/>
      <c r="D42" s="275"/>
      <c r="E42" s="276"/>
      <c r="F42" s="276"/>
      <c r="G42" s="276"/>
      <c r="H42" s="278"/>
      <c r="I42" s="278"/>
      <c r="J42" s="278"/>
      <c r="K42" s="279"/>
      <c r="L42" s="278"/>
      <c r="M42" s="278"/>
      <c r="N42" s="278"/>
      <c r="O42" s="278"/>
      <c r="P42" s="278"/>
    </row>
    <row r="43" spans="1:16" ht="15" customHeight="1">
      <c r="A43" s="274" t="s">
        <v>1495</v>
      </c>
      <c r="B43" s="275" t="s">
        <v>1496</v>
      </c>
      <c r="C43" s="275"/>
      <c r="D43" s="275"/>
      <c r="E43" s="276" t="s">
        <v>1502</v>
      </c>
      <c r="F43" s="276"/>
      <c r="G43" s="276"/>
      <c r="H43" s="276" t="s">
        <v>1498</v>
      </c>
      <c r="I43" s="276"/>
      <c r="J43" s="276"/>
      <c r="K43" s="276" t="s">
        <v>1501</v>
      </c>
      <c r="L43" s="276"/>
      <c r="M43" s="276"/>
      <c r="N43" s="277"/>
      <c r="O43" s="277"/>
      <c r="P43" s="277"/>
    </row>
    <row r="44" spans="1:16" ht="15" customHeight="1">
      <c r="A44" s="274" t="s">
        <v>1497</v>
      </c>
      <c r="B44" s="275" t="s">
        <v>992</v>
      </c>
      <c r="C44" s="275"/>
      <c r="D44" s="275"/>
      <c r="E44" s="276" t="s">
        <v>988</v>
      </c>
      <c r="F44" s="276"/>
      <c r="G44" s="276"/>
      <c r="H44" s="278" t="s">
        <v>1499</v>
      </c>
      <c r="I44" s="278"/>
      <c r="J44" s="278"/>
      <c r="K44" s="279" t="s">
        <v>988</v>
      </c>
      <c r="L44" s="278"/>
      <c r="M44" s="278"/>
      <c r="N44" s="278" t="s">
        <v>1500</v>
      </c>
      <c r="O44" s="278"/>
      <c r="P44" s="278"/>
    </row>
    <row r="45" spans="1:16" ht="15" customHeight="1">
      <c r="A45" s="214" t="s">
        <v>1002</v>
      </c>
      <c r="B45" s="215"/>
      <c r="C45" s="215"/>
      <c r="D45" s="215"/>
      <c r="E45" s="215"/>
      <c r="F45" s="215"/>
      <c r="G45" s="215"/>
      <c r="H45" s="215"/>
      <c r="I45" s="215"/>
      <c r="J45" s="216"/>
      <c r="K45" s="223"/>
      <c r="L45" s="224"/>
      <c r="M45" s="227"/>
      <c r="N45" s="227"/>
      <c r="O45" s="227"/>
      <c r="P45" s="228"/>
    </row>
    <row r="46" spans="1:16" ht="15" customHeight="1">
      <c r="A46" s="217"/>
      <c r="B46" s="218"/>
      <c r="C46" s="218"/>
      <c r="D46" s="218"/>
      <c r="E46" s="218"/>
      <c r="F46" s="218"/>
      <c r="G46" s="218"/>
      <c r="H46" s="218"/>
      <c r="I46" s="218"/>
      <c r="J46" s="219"/>
      <c r="K46" s="225"/>
      <c r="L46" s="226"/>
      <c r="M46" s="229"/>
      <c r="N46" s="229"/>
      <c r="O46" s="229"/>
      <c r="P46" s="230"/>
    </row>
    <row r="47" spans="1:16" ht="15" customHeight="1">
      <c r="A47" s="217"/>
      <c r="B47" s="218"/>
      <c r="C47" s="218"/>
      <c r="D47" s="218"/>
      <c r="E47" s="218"/>
      <c r="F47" s="218"/>
      <c r="G47" s="218"/>
      <c r="H47" s="218"/>
      <c r="I47" s="218"/>
      <c r="J47" s="219"/>
      <c r="K47" s="231" t="s">
        <v>974</v>
      </c>
      <c r="L47" s="232"/>
      <c r="M47" s="232"/>
      <c r="N47" s="232"/>
      <c r="O47" s="232"/>
      <c r="P47" s="233"/>
    </row>
    <row r="48" spans="1:16" ht="15" customHeight="1">
      <c r="A48" s="217"/>
      <c r="B48" s="218"/>
      <c r="C48" s="218"/>
      <c r="D48" s="218"/>
      <c r="E48" s="218"/>
      <c r="F48" s="218"/>
      <c r="G48" s="218"/>
      <c r="H48" s="218"/>
      <c r="I48" s="218"/>
      <c r="J48" s="219"/>
      <c r="K48" s="234"/>
      <c r="L48" s="226"/>
      <c r="M48" s="226"/>
      <c r="N48" s="226"/>
      <c r="O48" s="226"/>
      <c r="P48" s="235"/>
    </row>
    <row r="49" spans="1:16" ht="15" customHeight="1" thickBot="1">
      <c r="A49" s="220"/>
      <c r="B49" s="221"/>
      <c r="C49" s="221"/>
      <c r="D49" s="221"/>
      <c r="E49" s="221"/>
      <c r="F49" s="221"/>
      <c r="G49" s="221"/>
      <c r="H49" s="221"/>
      <c r="I49" s="221"/>
      <c r="J49" s="222"/>
      <c r="K49" s="236"/>
      <c r="L49" s="237"/>
      <c r="M49" s="237"/>
      <c r="N49" s="237"/>
      <c r="O49" s="237"/>
      <c r="P49" s="238"/>
    </row>
  </sheetData>
  <mergeCells count="44">
    <mergeCell ref="B42:D42"/>
    <mergeCell ref="E42:G42"/>
    <mergeCell ref="H42:J42"/>
    <mergeCell ref="K42:M42"/>
    <mergeCell ref="N42:P42"/>
    <mergeCell ref="B41:D41"/>
    <mergeCell ref="E41:G41"/>
    <mergeCell ref="H41:J41"/>
    <mergeCell ref="K41:M41"/>
    <mergeCell ref="N41:P41"/>
    <mergeCell ref="B44:D44"/>
    <mergeCell ref="E44:G44"/>
    <mergeCell ref="H44:J44"/>
    <mergeCell ref="H43:J43"/>
    <mergeCell ref="K43:M43"/>
    <mergeCell ref="K44:M44"/>
    <mergeCell ref="N43:P43"/>
    <mergeCell ref="N44:P44"/>
    <mergeCell ref="B43:D43"/>
    <mergeCell ref="E43:G43"/>
    <mergeCell ref="L33:O33"/>
    <mergeCell ref="L7:N7"/>
    <mergeCell ref="O7:P7"/>
    <mergeCell ref="A9:C9"/>
    <mergeCell ref="D9:P9"/>
    <mergeCell ref="A21:P25"/>
    <mergeCell ref="A30:D30"/>
    <mergeCell ref="E30:K30"/>
    <mergeCell ref="L30:O30"/>
    <mergeCell ref="A45:J49"/>
    <mergeCell ref="K45:L46"/>
    <mergeCell ref="M45:P46"/>
    <mergeCell ref="K47:P47"/>
    <mergeCell ref="K48:P49"/>
    <mergeCell ref="A1:D5"/>
    <mergeCell ref="E1:H5"/>
    <mergeCell ref="I1:L5"/>
    <mergeCell ref="M1:P5"/>
    <mergeCell ref="A6:C8"/>
    <mergeCell ref="D6:H8"/>
    <mergeCell ref="I6:K6"/>
    <mergeCell ref="L6:N6"/>
    <mergeCell ref="O6:P6"/>
    <mergeCell ref="I7:K7"/>
  </mergeCells>
  <pageMargins left="0.59055118110236227" right="0.39370078740157483" top="0.51181102362204722" bottom="0.51181102362204722" header="0.35433070866141736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2"/>
  <sheetViews>
    <sheetView view="pageBreakPreview" topLeftCell="A9" zoomScaleSheetLayoutView="100" workbookViewId="0">
      <selection activeCell="M43" sqref="M43:N43"/>
    </sheetView>
  </sheetViews>
  <sheetFormatPr defaultColWidth="9.140625" defaultRowHeight="12.75"/>
  <cols>
    <col min="1" max="27" width="5.7109375" style="40" customWidth="1"/>
    <col min="28" max="16384" width="9.140625" style="40"/>
  </cols>
  <sheetData>
    <row r="1" spans="1:31" ht="13.5" customHeight="1">
      <c r="A1" s="177"/>
      <c r="B1" s="178"/>
      <c r="C1" s="178"/>
      <c r="D1" s="178"/>
      <c r="E1" s="181" t="s">
        <v>964</v>
      </c>
      <c r="F1" s="181"/>
      <c r="G1" s="181"/>
      <c r="H1" s="182"/>
      <c r="I1" s="185"/>
      <c r="J1" s="186"/>
      <c r="K1" s="186"/>
      <c r="L1" s="186"/>
      <c r="M1" s="181" t="s">
        <v>965</v>
      </c>
      <c r="N1" s="181"/>
      <c r="O1" s="181"/>
      <c r="P1" s="191"/>
    </row>
    <row r="2" spans="1:31" ht="13.5" customHeight="1">
      <c r="A2" s="179"/>
      <c r="B2" s="180"/>
      <c r="C2" s="180"/>
      <c r="D2" s="180"/>
      <c r="E2" s="183"/>
      <c r="F2" s="183"/>
      <c r="G2" s="183"/>
      <c r="H2" s="184"/>
      <c r="I2" s="187"/>
      <c r="J2" s="188"/>
      <c r="K2" s="188"/>
      <c r="L2" s="188"/>
      <c r="M2" s="183"/>
      <c r="N2" s="183"/>
      <c r="O2" s="183"/>
      <c r="P2" s="192"/>
    </row>
    <row r="3" spans="1:31" ht="13.5" customHeight="1">
      <c r="A3" s="179"/>
      <c r="B3" s="180"/>
      <c r="C3" s="180"/>
      <c r="D3" s="180"/>
      <c r="E3" s="183"/>
      <c r="F3" s="183"/>
      <c r="G3" s="183"/>
      <c r="H3" s="184"/>
      <c r="I3" s="187"/>
      <c r="J3" s="188"/>
      <c r="K3" s="188"/>
      <c r="L3" s="188"/>
      <c r="M3" s="183"/>
      <c r="N3" s="183"/>
      <c r="O3" s="183"/>
      <c r="P3" s="192"/>
    </row>
    <row r="4" spans="1:31" ht="13.5" customHeight="1">
      <c r="A4" s="179"/>
      <c r="B4" s="180"/>
      <c r="C4" s="180"/>
      <c r="D4" s="180"/>
      <c r="E4" s="183"/>
      <c r="F4" s="183"/>
      <c r="G4" s="183"/>
      <c r="H4" s="184"/>
      <c r="I4" s="187"/>
      <c r="J4" s="188"/>
      <c r="K4" s="188"/>
      <c r="L4" s="188"/>
      <c r="M4" s="183"/>
      <c r="N4" s="183"/>
      <c r="O4" s="183"/>
      <c r="P4" s="192"/>
    </row>
    <row r="5" spans="1:31" ht="13.5" customHeight="1">
      <c r="A5" s="179"/>
      <c r="B5" s="180"/>
      <c r="C5" s="180"/>
      <c r="D5" s="180"/>
      <c r="E5" s="183"/>
      <c r="F5" s="183"/>
      <c r="G5" s="183"/>
      <c r="H5" s="184"/>
      <c r="I5" s="189"/>
      <c r="J5" s="190"/>
      <c r="K5" s="190"/>
      <c r="L5" s="190"/>
      <c r="M5" s="193"/>
      <c r="N5" s="193"/>
      <c r="O5" s="193"/>
      <c r="P5" s="194"/>
    </row>
    <row r="6" spans="1:31" ht="15.95" customHeight="1">
      <c r="A6" s="195" t="s">
        <v>966</v>
      </c>
      <c r="B6" s="196"/>
      <c r="C6" s="196"/>
      <c r="D6" s="201" t="s">
        <v>967</v>
      </c>
      <c r="E6" s="202"/>
      <c r="F6" s="202"/>
      <c r="G6" s="202"/>
      <c r="H6" s="203"/>
      <c r="I6" s="208" t="s">
        <v>968</v>
      </c>
      <c r="J6" s="209"/>
      <c r="K6" s="209"/>
      <c r="L6" s="210" t="s">
        <v>969</v>
      </c>
      <c r="M6" s="210"/>
      <c r="N6" s="211"/>
      <c r="O6" s="212" t="s">
        <v>1492</v>
      </c>
      <c r="P6" s="213"/>
    </row>
    <row r="7" spans="1:31" ht="15.95" customHeight="1">
      <c r="A7" s="197"/>
      <c r="B7" s="198"/>
      <c r="C7" s="198"/>
      <c r="D7" s="204"/>
      <c r="E7" s="204"/>
      <c r="F7" s="204"/>
      <c r="G7" s="204"/>
      <c r="H7" s="205"/>
      <c r="I7" s="208" t="s">
        <v>970</v>
      </c>
      <c r="J7" s="209"/>
      <c r="K7" s="209"/>
      <c r="L7" s="210" t="s">
        <v>971</v>
      </c>
      <c r="M7" s="210"/>
      <c r="N7" s="211"/>
      <c r="O7" s="212" t="str">
        <f>'1'!O7:P7</f>
        <v>Rev.4</v>
      </c>
      <c r="P7" s="213"/>
    </row>
    <row r="8" spans="1:31" ht="15.95" customHeight="1">
      <c r="A8" s="199"/>
      <c r="B8" s="200"/>
      <c r="C8" s="200"/>
      <c r="D8" s="206"/>
      <c r="E8" s="206"/>
      <c r="F8" s="206"/>
      <c r="G8" s="206"/>
      <c r="H8" s="207"/>
      <c r="I8" s="41" t="s">
        <v>972</v>
      </c>
      <c r="J8" s="42"/>
      <c r="K8" s="42"/>
      <c r="L8" s="43"/>
      <c r="M8" s="43"/>
      <c r="N8" s="43"/>
      <c r="O8" s="43"/>
      <c r="P8" s="44"/>
    </row>
    <row r="9" spans="1:31" ht="15.95" customHeight="1" thickBot="1">
      <c r="A9" s="239" t="s">
        <v>973</v>
      </c>
      <c r="B9" s="240"/>
      <c r="C9" s="240"/>
      <c r="D9" s="241" t="s">
        <v>760</v>
      </c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2"/>
    </row>
    <row r="10" spans="1:31" ht="9" customHeight="1" thickBot="1">
      <c r="A10" s="60"/>
      <c r="B10" s="61"/>
      <c r="C10" s="61"/>
      <c r="D10" s="60"/>
      <c r="E10" s="60"/>
      <c r="F10" s="61"/>
      <c r="G10" s="61"/>
      <c r="H10" s="62"/>
      <c r="I10" s="62"/>
      <c r="J10" s="61"/>
      <c r="K10" s="61"/>
      <c r="L10" s="61"/>
      <c r="M10" s="60"/>
      <c r="N10" s="60"/>
      <c r="O10" s="62"/>
      <c r="P10" s="62"/>
    </row>
    <row r="11" spans="1:31" ht="15.95" customHeight="1" thickTop="1">
      <c r="A11" s="57"/>
      <c r="B11" s="246" t="s">
        <v>975</v>
      </c>
      <c r="C11" s="248" t="s">
        <v>976</v>
      </c>
      <c r="D11" s="249"/>
      <c r="E11" s="249"/>
      <c r="F11" s="249"/>
      <c r="G11" s="249"/>
      <c r="H11" s="250" t="s">
        <v>977</v>
      </c>
      <c r="I11" s="249" t="s">
        <v>975</v>
      </c>
      <c r="J11" s="249" t="s">
        <v>976</v>
      </c>
      <c r="K11" s="249"/>
      <c r="L11" s="249"/>
      <c r="M11" s="249"/>
      <c r="N11" s="249"/>
      <c r="O11" s="253" t="s">
        <v>977</v>
      </c>
      <c r="P11" s="63"/>
      <c r="Q11" s="63"/>
      <c r="R11" s="63"/>
      <c r="S11" s="63"/>
      <c r="T11" s="63"/>
      <c r="U11" s="63"/>
      <c r="V11" s="64"/>
      <c r="W11" s="64"/>
      <c r="X11" s="58"/>
      <c r="Y11" s="63"/>
      <c r="Z11" s="63"/>
      <c r="AA11" s="63"/>
      <c r="AB11" s="63"/>
      <c r="AC11" s="63"/>
      <c r="AD11" s="63"/>
      <c r="AE11" s="63"/>
    </row>
    <row r="12" spans="1:31" ht="15.95" customHeight="1">
      <c r="A12" s="57"/>
      <c r="B12" s="247"/>
      <c r="C12" s="65">
        <v>0</v>
      </c>
      <c r="D12" s="66">
        <v>1</v>
      </c>
      <c r="E12" s="66">
        <v>2</v>
      </c>
      <c r="F12" s="66">
        <v>3</v>
      </c>
      <c r="G12" s="66">
        <v>4</v>
      </c>
      <c r="H12" s="251"/>
      <c r="I12" s="252"/>
      <c r="J12" s="66">
        <v>0</v>
      </c>
      <c r="K12" s="66">
        <v>1</v>
      </c>
      <c r="L12" s="66">
        <v>2</v>
      </c>
      <c r="M12" s="66">
        <v>3</v>
      </c>
      <c r="N12" s="66">
        <v>4</v>
      </c>
      <c r="O12" s="254"/>
      <c r="P12" s="64"/>
      <c r="Q12" s="58"/>
      <c r="R12" s="58"/>
      <c r="S12" s="58"/>
      <c r="T12" s="58"/>
      <c r="U12" s="58"/>
      <c r="V12" s="64"/>
      <c r="W12" s="64"/>
      <c r="X12" s="64"/>
      <c r="Y12" s="64"/>
      <c r="Z12" s="64"/>
      <c r="AA12" s="64"/>
      <c r="AB12" s="64"/>
      <c r="AC12" s="64"/>
      <c r="AD12" s="64"/>
      <c r="AE12" s="64"/>
    </row>
    <row r="13" spans="1:31" ht="15.95" customHeight="1">
      <c r="A13" s="57"/>
      <c r="B13" s="67">
        <v>1</v>
      </c>
      <c r="C13" s="68" t="s">
        <v>978</v>
      </c>
      <c r="D13" s="68"/>
      <c r="E13" s="68"/>
      <c r="F13" s="69"/>
      <c r="G13" s="69"/>
      <c r="H13" s="70"/>
      <c r="I13" s="71"/>
      <c r="J13" s="72"/>
      <c r="K13" s="69"/>
      <c r="L13" s="69"/>
      <c r="M13" s="69"/>
      <c r="N13" s="69"/>
      <c r="O13" s="73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</row>
    <row r="14" spans="1:31" ht="15.95" customHeight="1">
      <c r="A14" s="57"/>
      <c r="B14" s="67">
        <v>2</v>
      </c>
      <c r="C14" s="68" t="s">
        <v>978</v>
      </c>
      <c r="D14" s="68"/>
      <c r="E14" s="68"/>
      <c r="F14" s="69"/>
      <c r="G14" s="69"/>
      <c r="H14" s="69"/>
      <c r="I14" s="71"/>
      <c r="J14" s="72"/>
      <c r="K14" s="69"/>
      <c r="L14" s="69"/>
      <c r="M14" s="69"/>
      <c r="N14" s="69"/>
      <c r="O14" s="73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</row>
    <row r="15" spans="1:31" ht="15.95" customHeight="1">
      <c r="A15" s="57"/>
      <c r="B15" s="67">
        <v>3</v>
      </c>
      <c r="C15" s="68" t="s">
        <v>978</v>
      </c>
      <c r="D15" s="68" t="s">
        <v>978</v>
      </c>
      <c r="E15" s="68" t="s">
        <v>978</v>
      </c>
      <c r="F15" s="68" t="s">
        <v>978</v>
      </c>
      <c r="G15" s="68" t="s">
        <v>978</v>
      </c>
      <c r="H15" s="69"/>
      <c r="I15" s="71"/>
      <c r="J15" s="72"/>
      <c r="K15" s="69"/>
      <c r="L15" s="69"/>
      <c r="M15" s="69"/>
      <c r="N15" s="69"/>
      <c r="O15" s="73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</row>
    <row r="16" spans="1:31" ht="15.95" customHeight="1">
      <c r="A16" s="57"/>
      <c r="B16" s="67">
        <v>4</v>
      </c>
      <c r="C16" s="68" t="s">
        <v>978</v>
      </c>
      <c r="D16" s="68" t="s">
        <v>978</v>
      </c>
      <c r="E16" s="68" t="s">
        <v>978</v>
      </c>
      <c r="F16" s="68" t="s">
        <v>978</v>
      </c>
      <c r="G16" s="68" t="s">
        <v>978</v>
      </c>
      <c r="H16" s="69"/>
      <c r="I16" s="71"/>
      <c r="J16" s="72"/>
      <c r="K16" s="69"/>
      <c r="L16" s="69"/>
      <c r="M16" s="69"/>
      <c r="N16" s="69"/>
      <c r="O16" s="73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</row>
    <row r="17" spans="1:31" ht="15.95" customHeight="1">
      <c r="A17" s="57"/>
      <c r="B17" s="67">
        <v>5</v>
      </c>
      <c r="C17" s="68" t="s">
        <v>978</v>
      </c>
      <c r="D17" s="68" t="s">
        <v>978</v>
      </c>
      <c r="E17" s="68" t="s">
        <v>978</v>
      </c>
      <c r="F17" s="68" t="s">
        <v>978</v>
      </c>
      <c r="G17" s="68" t="s">
        <v>978</v>
      </c>
      <c r="H17" s="69"/>
      <c r="I17" s="71"/>
      <c r="J17" s="72"/>
      <c r="K17" s="69"/>
      <c r="L17" s="69"/>
      <c r="M17" s="69"/>
      <c r="N17" s="69"/>
      <c r="O17" s="73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</row>
    <row r="18" spans="1:31" ht="15.95" customHeight="1">
      <c r="A18" s="57"/>
      <c r="B18" s="67">
        <v>6</v>
      </c>
      <c r="C18" s="68" t="s">
        <v>978</v>
      </c>
      <c r="D18" s="68" t="s">
        <v>978</v>
      </c>
      <c r="E18" s="68" t="s">
        <v>978</v>
      </c>
      <c r="F18" s="68" t="s">
        <v>978</v>
      </c>
      <c r="G18" s="68" t="s">
        <v>978</v>
      </c>
      <c r="H18" s="69"/>
      <c r="I18" s="71"/>
      <c r="J18" s="72"/>
      <c r="K18" s="69"/>
      <c r="L18" s="69"/>
      <c r="M18" s="69"/>
      <c r="N18" s="69"/>
      <c r="O18" s="73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</row>
    <row r="19" spans="1:31" ht="15.95" customHeight="1">
      <c r="A19" s="57"/>
      <c r="B19" s="67">
        <v>7</v>
      </c>
      <c r="C19" s="68" t="s">
        <v>978</v>
      </c>
      <c r="D19" s="68" t="s">
        <v>978</v>
      </c>
      <c r="E19" s="68" t="s">
        <v>978</v>
      </c>
      <c r="F19" s="68" t="s">
        <v>978</v>
      </c>
      <c r="G19" s="68" t="s">
        <v>978</v>
      </c>
      <c r="H19" s="69"/>
      <c r="I19" s="71"/>
      <c r="J19" s="72"/>
      <c r="K19" s="69"/>
      <c r="L19" s="69"/>
      <c r="M19" s="69"/>
      <c r="N19" s="69"/>
      <c r="O19" s="73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15.95" customHeight="1">
      <c r="A20" s="57"/>
      <c r="B20" s="67">
        <v>8</v>
      </c>
      <c r="C20" s="68" t="s">
        <v>978</v>
      </c>
      <c r="D20" s="68" t="s">
        <v>978</v>
      </c>
      <c r="E20" s="68" t="s">
        <v>978</v>
      </c>
      <c r="F20" s="68" t="s">
        <v>978</v>
      </c>
      <c r="G20" s="68" t="s">
        <v>978</v>
      </c>
      <c r="H20" s="69"/>
      <c r="I20" s="71"/>
      <c r="J20" s="72"/>
      <c r="K20" s="69"/>
      <c r="L20" s="69"/>
      <c r="M20" s="69"/>
      <c r="N20" s="69"/>
      <c r="O20" s="73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</row>
    <row r="21" spans="1:31" ht="15.95" customHeight="1">
      <c r="A21" s="57"/>
      <c r="B21" s="67">
        <v>9</v>
      </c>
      <c r="C21" s="68" t="s">
        <v>978</v>
      </c>
      <c r="D21" s="68" t="s">
        <v>978</v>
      </c>
      <c r="E21" s="68" t="s">
        <v>978</v>
      </c>
      <c r="F21" s="68" t="s">
        <v>978</v>
      </c>
      <c r="G21" s="68" t="s">
        <v>978</v>
      </c>
      <c r="H21" s="69"/>
      <c r="I21" s="71"/>
      <c r="J21" s="72"/>
      <c r="K21" s="69"/>
      <c r="L21" s="69"/>
      <c r="M21" s="69"/>
      <c r="N21" s="69"/>
      <c r="O21" s="73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</row>
    <row r="22" spans="1:31" ht="15.95" customHeight="1">
      <c r="A22" s="57"/>
      <c r="B22" s="67">
        <v>10</v>
      </c>
      <c r="C22" s="68"/>
      <c r="D22" s="68" t="s">
        <v>978</v>
      </c>
      <c r="E22" s="68" t="s">
        <v>978</v>
      </c>
      <c r="F22" s="68" t="s">
        <v>978</v>
      </c>
      <c r="G22" s="68" t="s">
        <v>978</v>
      </c>
      <c r="H22" s="69"/>
      <c r="I22" s="71"/>
      <c r="J22" s="72"/>
      <c r="K22" s="69"/>
      <c r="L22" s="69"/>
      <c r="M22" s="69"/>
      <c r="N22" s="69"/>
      <c r="O22" s="73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15.95" customHeight="1">
      <c r="A23" s="57"/>
      <c r="B23" s="67">
        <v>11</v>
      </c>
      <c r="C23" s="68"/>
      <c r="D23" s="68" t="s">
        <v>978</v>
      </c>
      <c r="E23" s="68" t="s">
        <v>978</v>
      </c>
      <c r="F23" s="68" t="s">
        <v>978</v>
      </c>
      <c r="G23" s="68" t="s">
        <v>978</v>
      </c>
      <c r="H23" s="69"/>
      <c r="I23" s="71"/>
      <c r="J23" s="72"/>
      <c r="K23" s="69"/>
      <c r="L23" s="69"/>
      <c r="M23" s="69"/>
      <c r="N23" s="69"/>
      <c r="O23" s="73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</row>
    <row r="24" spans="1:31" ht="15.95" customHeight="1">
      <c r="A24" s="57"/>
      <c r="B24" s="67">
        <v>12</v>
      </c>
      <c r="C24" s="68"/>
      <c r="D24" s="68" t="s">
        <v>978</v>
      </c>
      <c r="E24" s="68" t="s">
        <v>978</v>
      </c>
      <c r="F24" s="68" t="s">
        <v>978</v>
      </c>
      <c r="G24" s="68" t="s">
        <v>978</v>
      </c>
      <c r="H24" s="69"/>
      <c r="I24" s="71"/>
      <c r="J24" s="72"/>
      <c r="K24" s="69"/>
      <c r="L24" s="69"/>
      <c r="M24" s="69"/>
      <c r="N24" s="69"/>
      <c r="O24" s="73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</row>
    <row r="25" spans="1:31" ht="15.95" customHeight="1">
      <c r="A25" s="57"/>
      <c r="B25" s="67">
        <v>13</v>
      </c>
      <c r="C25" s="68"/>
      <c r="D25" s="68" t="s">
        <v>978</v>
      </c>
      <c r="E25" s="68" t="s">
        <v>978</v>
      </c>
      <c r="F25" s="69"/>
      <c r="G25" s="68" t="s">
        <v>978</v>
      </c>
      <c r="H25" s="69"/>
      <c r="I25" s="71"/>
      <c r="J25" s="72"/>
      <c r="K25" s="69"/>
      <c r="L25" s="69"/>
      <c r="M25" s="69"/>
      <c r="N25" s="69"/>
      <c r="O25" s="73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</row>
    <row r="26" spans="1:31" ht="15.95" customHeight="1">
      <c r="A26" s="57"/>
      <c r="B26" s="67">
        <v>14</v>
      </c>
      <c r="C26" s="68"/>
      <c r="D26" s="68" t="s">
        <v>978</v>
      </c>
      <c r="E26" s="68" t="s">
        <v>978</v>
      </c>
      <c r="F26" s="69"/>
      <c r="G26" s="68" t="s">
        <v>978</v>
      </c>
      <c r="H26" s="69"/>
      <c r="I26" s="71"/>
      <c r="J26" s="72"/>
      <c r="K26" s="69"/>
      <c r="L26" s="69"/>
      <c r="M26" s="69"/>
      <c r="N26" s="69"/>
      <c r="O26" s="73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</row>
    <row r="27" spans="1:31" ht="15.95" customHeight="1">
      <c r="A27" s="57"/>
      <c r="B27" s="67">
        <v>15</v>
      </c>
      <c r="C27" s="68"/>
      <c r="D27" s="68" t="s">
        <v>978</v>
      </c>
      <c r="E27" s="68" t="s">
        <v>978</v>
      </c>
      <c r="F27" s="69"/>
      <c r="G27" s="68" t="s">
        <v>978</v>
      </c>
      <c r="H27" s="69"/>
      <c r="I27" s="71"/>
      <c r="J27" s="72"/>
      <c r="K27" s="69"/>
      <c r="L27" s="69"/>
      <c r="M27" s="69"/>
      <c r="N27" s="69"/>
      <c r="O27" s="73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</row>
    <row r="28" spans="1:31" ht="15.95" customHeight="1">
      <c r="A28" s="57"/>
      <c r="B28" s="67">
        <v>16</v>
      </c>
      <c r="C28" s="68"/>
      <c r="D28" s="68" t="s">
        <v>978</v>
      </c>
      <c r="E28" s="68" t="s">
        <v>978</v>
      </c>
      <c r="F28" s="69"/>
      <c r="G28" s="69"/>
      <c r="H28" s="69"/>
      <c r="I28" s="71"/>
      <c r="J28" s="72"/>
      <c r="K28" s="69"/>
      <c r="L28" s="69"/>
      <c r="M28" s="69"/>
      <c r="N28" s="69"/>
      <c r="O28" s="73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</row>
    <row r="29" spans="1:31" ht="15.95" customHeight="1">
      <c r="A29" s="57"/>
      <c r="B29" s="67">
        <v>17</v>
      </c>
      <c r="C29" s="68"/>
      <c r="D29" s="68" t="s">
        <v>978</v>
      </c>
      <c r="E29" s="68" t="s">
        <v>978</v>
      </c>
      <c r="F29" s="69"/>
      <c r="G29" s="69"/>
      <c r="H29" s="69"/>
      <c r="I29" s="71"/>
      <c r="J29" s="72"/>
      <c r="K29" s="69"/>
      <c r="L29" s="69"/>
      <c r="M29" s="69"/>
      <c r="N29" s="69"/>
      <c r="O29" s="73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</row>
    <row r="30" spans="1:31" ht="15.95" customHeight="1">
      <c r="A30" s="57"/>
      <c r="B30" s="67">
        <v>18</v>
      </c>
      <c r="C30" s="68"/>
      <c r="D30" s="68" t="s">
        <v>978</v>
      </c>
      <c r="E30" s="68" t="s">
        <v>978</v>
      </c>
      <c r="F30" s="69"/>
      <c r="G30" s="69"/>
      <c r="H30" s="69"/>
      <c r="I30" s="71"/>
      <c r="J30" s="72"/>
      <c r="K30" s="69"/>
      <c r="L30" s="69"/>
      <c r="M30" s="69"/>
      <c r="N30" s="69"/>
      <c r="O30" s="73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</row>
    <row r="31" spans="1:31" ht="15.95" customHeight="1">
      <c r="A31" s="57"/>
      <c r="B31" s="67">
        <v>19</v>
      </c>
      <c r="C31" s="68"/>
      <c r="D31" s="68" t="s">
        <v>978</v>
      </c>
      <c r="E31" s="68" t="s">
        <v>978</v>
      </c>
      <c r="F31" s="69"/>
      <c r="G31" s="69"/>
      <c r="H31" s="69"/>
      <c r="I31" s="71"/>
      <c r="J31" s="72"/>
      <c r="K31" s="69"/>
      <c r="L31" s="69"/>
      <c r="M31" s="69"/>
      <c r="N31" s="69"/>
      <c r="O31" s="73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</row>
    <row r="32" spans="1:31" ht="15.95" customHeight="1">
      <c r="A32" s="57"/>
      <c r="B32" s="67">
        <v>20</v>
      </c>
      <c r="C32" s="75"/>
      <c r="D32" s="68"/>
      <c r="E32" s="68" t="s">
        <v>978</v>
      </c>
      <c r="F32" s="69"/>
      <c r="G32" s="69"/>
      <c r="H32" s="69"/>
      <c r="I32" s="71"/>
      <c r="J32" s="72"/>
      <c r="K32" s="69"/>
      <c r="L32" s="69"/>
      <c r="M32" s="69"/>
      <c r="N32" s="69"/>
      <c r="O32" s="73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</row>
    <row r="33" spans="1:31" ht="15.95" customHeight="1">
      <c r="A33" s="57"/>
      <c r="B33" s="67">
        <v>21</v>
      </c>
      <c r="C33" s="75"/>
      <c r="D33" s="68"/>
      <c r="E33" s="68" t="s">
        <v>978</v>
      </c>
      <c r="F33" s="69"/>
      <c r="G33" s="69"/>
      <c r="H33" s="69"/>
      <c r="I33" s="71"/>
      <c r="J33" s="72"/>
      <c r="K33" s="69"/>
      <c r="L33" s="69"/>
      <c r="M33" s="69"/>
      <c r="N33" s="69"/>
      <c r="O33" s="73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</row>
    <row r="34" spans="1:31" ht="15.95" customHeight="1">
      <c r="A34" s="57"/>
      <c r="B34" s="67">
        <v>22</v>
      </c>
      <c r="C34" s="72"/>
      <c r="D34" s="69"/>
      <c r="E34" s="69"/>
      <c r="F34" s="69"/>
      <c r="G34" s="69"/>
      <c r="H34" s="69"/>
      <c r="I34" s="71"/>
      <c r="J34" s="72"/>
      <c r="K34" s="69"/>
      <c r="L34" s="69"/>
      <c r="M34" s="69"/>
      <c r="N34" s="69"/>
      <c r="O34" s="73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</row>
    <row r="35" spans="1:31" ht="15.95" customHeight="1">
      <c r="A35" s="57"/>
      <c r="B35" s="67">
        <v>23</v>
      </c>
      <c r="C35" s="72"/>
      <c r="D35" s="69"/>
      <c r="E35" s="69"/>
      <c r="F35" s="69"/>
      <c r="G35" s="69"/>
      <c r="H35" s="69"/>
      <c r="I35" s="71"/>
      <c r="J35" s="72"/>
      <c r="K35" s="69"/>
      <c r="L35" s="69"/>
      <c r="M35" s="69"/>
      <c r="N35" s="69"/>
      <c r="O35" s="73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</row>
    <row r="36" spans="1:31" ht="15.95" customHeight="1">
      <c r="A36" s="57"/>
      <c r="B36" s="67">
        <v>24</v>
      </c>
      <c r="C36" s="72"/>
      <c r="D36" s="69"/>
      <c r="E36" s="69"/>
      <c r="F36" s="69"/>
      <c r="G36" s="69"/>
      <c r="H36" s="69"/>
      <c r="I36" s="71"/>
      <c r="J36" s="72"/>
      <c r="K36" s="69"/>
      <c r="L36" s="69"/>
      <c r="M36" s="69"/>
      <c r="N36" s="69"/>
      <c r="O36" s="73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</row>
    <row r="37" spans="1:31" ht="15.95" customHeight="1">
      <c r="A37" s="57"/>
      <c r="B37" s="67">
        <v>25</v>
      </c>
      <c r="C37" s="72"/>
      <c r="D37" s="69"/>
      <c r="E37" s="69"/>
      <c r="F37" s="69"/>
      <c r="G37" s="69"/>
      <c r="H37" s="69"/>
      <c r="I37" s="71"/>
      <c r="J37" s="72"/>
      <c r="K37" s="69"/>
      <c r="L37" s="69"/>
      <c r="M37" s="69"/>
      <c r="N37" s="69"/>
      <c r="O37" s="73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</row>
    <row r="38" spans="1:31" ht="15.95" customHeight="1">
      <c r="A38" s="57"/>
      <c r="B38" s="67">
        <v>26</v>
      </c>
      <c r="C38" s="72"/>
      <c r="D38" s="69"/>
      <c r="E38" s="69"/>
      <c r="F38" s="69"/>
      <c r="G38" s="69"/>
      <c r="H38" s="69"/>
      <c r="I38" s="71"/>
      <c r="J38" s="72"/>
      <c r="K38" s="69"/>
      <c r="L38" s="69"/>
      <c r="M38" s="69"/>
      <c r="N38" s="69"/>
      <c r="O38" s="73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</row>
    <row r="39" spans="1:31" ht="15.95" customHeight="1">
      <c r="A39" s="57"/>
      <c r="B39" s="67">
        <v>27</v>
      </c>
      <c r="C39" s="72"/>
      <c r="D39" s="69"/>
      <c r="E39" s="69"/>
      <c r="F39" s="69"/>
      <c r="G39" s="69"/>
      <c r="H39" s="69"/>
      <c r="I39" s="71"/>
      <c r="J39" s="72"/>
      <c r="K39" s="69"/>
      <c r="L39" s="69"/>
      <c r="M39" s="69"/>
      <c r="N39" s="69"/>
      <c r="O39" s="73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</row>
    <row r="40" spans="1:31" ht="15.95" customHeight="1">
      <c r="A40" s="57"/>
      <c r="B40" s="67">
        <v>28</v>
      </c>
      <c r="C40" s="72"/>
      <c r="D40" s="69"/>
      <c r="E40" s="69"/>
      <c r="F40" s="69"/>
      <c r="G40" s="69"/>
      <c r="H40" s="69"/>
      <c r="I40" s="71"/>
      <c r="J40" s="72"/>
      <c r="K40" s="69"/>
      <c r="L40" s="69"/>
      <c r="M40" s="69"/>
      <c r="N40" s="69"/>
      <c r="O40" s="73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</row>
    <row r="41" spans="1:31" ht="15.95" customHeight="1" thickBot="1">
      <c r="A41" s="57"/>
      <c r="B41" s="76">
        <v>29</v>
      </c>
      <c r="C41" s="77"/>
      <c r="D41" s="78"/>
      <c r="E41" s="78"/>
      <c r="F41" s="78"/>
      <c r="G41" s="78"/>
      <c r="H41" s="78"/>
      <c r="I41" s="79"/>
      <c r="J41" s="77"/>
      <c r="K41" s="78"/>
      <c r="L41" s="78"/>
      <c r="M41" s="78"/>
      <c r="N41" s="78"/>
      <c r="O41" s="80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</row>
    <row r="42" spans="1:31" ht="9" customHeight="1" thickTop="1" thickBot="1">
      <c r="A42" s="57"/>
      <c r="B42" s="81"/>
      <c r="C42" s="82"/>
      <c r="D42" s="83"/>
      <c r="E42" s="83"/>
      <c r="F42" s="83"/>
      <c r="G42" s="83"/>
      <c r="H42" s="83"/>
      <c r="I42" s="81"/>
      <c r="J42" s="82"/>
      <c r="K42" s="83"/>
      <c r="L42" s="83"/>
      <c r="M42" s="83"/>
      <c r="N42" s="83"/>
      <c r="O42" s="83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</row>
    <row r="43" spans="1:31" ht="15.95" customHeight="1">
      <c r="A43" s="98">
        <v>4</v>
      </c>
      <c r="B43" s="99" t="s">
        <v>996</v>
      </c>
      <c r="C43" s="273" t="s">
        <v>980</v>
      </c>
      <c r="D43" s="273"/>
      <c r="E43" s="273" t="s">
        <v>981</v>
      </c>
      <c r="F43" s="273"/>
      <c r="G43" s="273" t="s">
        <v>982</v>
      </c>
      <c r="H43" s="273"/>
      <c r="I43" s="271" t="s">
        <v>1491</v>
      </c>
      <c r="J43" s="271"/>
      <c r="K43" s="271"/>
      <c r="L43" s="271"/>
      <c r="M43" s="271"/>
      <c r="N43" s="271"/>
      <c r="O43" s="271"/>
      <c r="P43" s="272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</row>
    <row r="44" spans="1:31" ht="15.95" customHeight="1">
      <c r="A44" s="84">
        <v>3</v>
      </c>
      <c r="B44" s="96" t="s">
        <v>996</v>
      </c>
      <c r="C44" s="257" t="s">
        <v>980</v>
      </c>
      <c r="D44" s="257"/>
      <c r="E44" s="257" t="s">
        <v>981</v>
      </c>
      <c r="F44" s="257"/>
      <c r="G44" s="257" t="s">
        <v>982</v>
      </c>
      <c r="H44" s="257"/>
      <c r="I44" s="255" t="s">
        <v>997</v>
      </c>
      <c r="J44" s="255"/>
      <c r="K44" s="255"/>
      <c r="L44" s="255"/>
      <c r="M44" s="255"/>
      <c r="N44" s="255"/>
      <c r="O44" s="255"/>
      <c r="P44" s="256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</row>
    <row r="45" spans="1:31" ht="15.95" customHeight="1">
      <c r="A45" s="84">
        <v>2</v>
      </c>
      <c r="B45" s="96" t="s">
        <v>979</v>
      </c>
      <c r="C45" s="257" t="s">
        <v>980</v>
      </c>
      <c r="D45" s="257"/>
      <c r="E45" s="257" t="s">
        <v>981</v>
      </c>
      <c r="F45" s="257"/>
      <c r="G45" s="257" t="s">
        <v>982</v>
      </c>
      <c r="H45" s="257"/>
      <c r="I45" s="255" t="s">
        <v>983</v>
      </c>
      <c r="J45" s="255"/>
      <c r="K45" s="255"/>
      <c r="L45" s="255"/>
      <c r="M45" s="255"/>
      <c r="N45" s="255"/>
      <c r="O45" s="255"/>
      <c r="P45" s="256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</row>
    <row r="46" spans="1:31" ht="15.95" customHeight="1">
      <c r="A46" s="84">
        <v>1</v>
      </c>
      <c r="B46" s="96" t="s">
        <v>979</v>
      </c>
      <c r="C46" s="257" t="s">
        <v>980</v>
      </c>
      <c r="D46" s="257"/>
      <c r="E46" s="257" t="s">
        <v>981</v>
      </c>
      <c r="F46" s="257"/>
      <c r="G46" s="257" t="s">
        <v>982</v>
      </c>
      <c r="H46" s="257"/>
      <c r="I46" s="255" t="s">
        <v>984</v>
      </c>
      <c r="J46" s="255"/>
      <c r="K46" s="255"/>
      <c r="L46" s="255"/>
      <c r="M46" s="255"/>
      <c r="N46" s="255"/>
      <c r="O46" s="255"/>
      <c r="P46" s="256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</row>
    <row r="47" spans="1:31" ht="15.95" customHeight="1">
      <c r="A47" s="84">
        <v>0</v>
      </c>
      <c r="B47" s="96" t="s">
        <v>985</v>
      </c>
      <c r="C47" s="257" t="s">
        <v>980</v>
      </c>
      <c r="D47" s="257"/>
      <c r="E47" s="257" t="s">
        <v>981</v>
      </c>
      <c r="F47" s="257"/>
      <c r="G47" s="257" t="s">
        <v>982</v>
      </c>
      <c r="H47" s="257"/>
      <c r="I47" s="255" t="s">
        <v>986</v>
      </c>
      <c r="J47" s="255"/>
      <c r="K47" s="255"/>
      <c r="L47" s="255"/>
      <c r="M47" s="255"/>
      <c r="N47" s="255"/>
      <c r="O47" s="255"/>
      <c r="P47" s="256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8" spans="1:31" ht="18" customHeight="1">
      <c r="A48" s="267" t="s">
        <v>987</v>
      </c>
      <c r="B48" s="269" t="s">
        <v>988</v>
      </c>
      <c r="C48" s="255" t="s">
        <v>989</v>
      </c>
      <c r="D48" s="255"/>
      <c r="E48" s="85" t="s">
        <v>990</v>
      </c>
      <c r="F48" s="85"/>
      <c r="G48" s="255" t="s">
        <v>991</v>
      </c>
      <c r="H48" s="255"/>
      <c r="I48" s="255" t="s">
        <v>992</v>
      </c>
      <c r="J48" s="255"/>
      <c r="K48" s="85" t="s">
        <v>990</v>
      </c>
      <c r="L48" s="85"/>
      <c r="M48" s="255" t="s">
        <v>991</v>
      </c>
      <c r="N48" s="255"/>
      <c r="O48" s="255" t="s">
        <v>992</v>
      </c>
      <c r="P48" s="256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</row>
    <row r="49" spans="1:31" ht="19.5" customHeight="1" thickBot="1">
      <c r="A49" s="268"/>
      <c r="B49" s="270"/>
      <c r="C49" s="258" t="s">
        <v>993</v>
      </c>
      <c r="D49" s="258"/>
      <c r="E49" s="258"/>
      <c r="F49" s="258"/>
      <c r="G49" s="258"/>
      <c r="H49" s="258"/>
      <c r="I49" s="258"/>
      <c r="J49" s="258"/>
      <c r="K49" s="259" t="s">
        <v>994</v>
      </c>
      <c r="L49" s="259"/>
      <c r="M49" s="259"/>
      <c r="N49" s="259"/>
      <c r="O49" s="259"/>
      <c r="P49" s="260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</row>
    <row r="50" spans="1:31" ht="12" customHeight="1">
      <c r="A50" s="261" t="s">
        <v>995</v>
      </c>
      <c r="B50" s="262"/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2"/>
      <c r="N50" s="262"/>
      <c r="O50" s="262"/>
      <c r="P50" s="263"/>
      <c r="Q50" s="86"/>
    </row>
    <row r="51" spans="1:31" ht="12" customHeight="1" thickBot="1">
      <c r="A51" s="264"/>
      <c r="B51" s="265"/>
      <c r="C51" s="265"/>
      <c r="D51" s="265"/>
      <c r="E51" s="265"/>
      <c r="F51" s="265"/>
      <c r="G51" s="265"/>
      <c r="H51" s="265"/>
      <c r="I51" s="265"/>
      <c r="J51" s="265"/>
      <c r="K51" s="265"/>
      <c r="L51" s="265"/>
      <c r="M51" s="265"/>
      <c r="N51" s="265"/>
      <c r="O51" s="265"/>
      <c r="P51" s="266"/>
      <c r="Q51" s="86"/>
    </row>
    <row r="52" spans="1:31" ht="15" customHeight="1"/>
  </sheetData>
  <mergeCells count="65">
    <mergeCell ref="M43:N43"/>
    <mergeCell ref="O43:P43"/>
    <mergeCell ref="C43:D43"/>
    <mergeCell ref="E43:F43"/>
    <mergeCell ref="G43:H43"/>
    <mergeCell ref="I43:J43"/>
    <mergeCell ref="K43:L43"/>
    <mergeCell ref="A50:P51"/>
    <mergeCell ref="C44:D44"/>
    <mergeCell ref="E44:F44"/>
    <mergeCell ref="G44:H44"/>
    <mergeCell ref="I44:J44"/>
    <mergeCell ref="K44:L44"/>
    <mergeCell ref="M44:N44"/>
    <mergeCell ref="O44:P44"/>
    <mergeCell ref="O47:P47"/>
    <mergeCell ref="A48:A49"/>
    <mergeCell ref="B48:B49"/>
    <mergeCell ref="C48:D48"/>
    <mergeCell ref="G48:H48"/>
    <mergeCell ref="I48:J48"/>
    <mergeCell ref="M48:N48"/>
    <mergeCell ref="O48:P48"/>
    <mergeCell ref="C49:J49"/>
    <mergeCell ref="K49:P49"/>
    <mergeCell ref="C47:D47"/>
    <mergeCell ref="E47:F47"/>
    <mergeCell ref="G47:H47"/>
    <mergeCell ref="I47:J47"/>
    <mergeCell ref="K47:L47"/>
    <mergeCell ref="M47:N47"/>
    <mergeCell ref="O45:P45"/>
    <mergeCell ref="C46:D46"/>
    <mergeCell ref="E46:F46"/>
    <mergeCell ref="G46:H46"/>
    <mergeCell ref="I46:J46"/>
    <mergeCell ref="K46:L46"/>
    <mergeCell ref="M46:N46"/>
    <mergeCell ref="O46:P46"/>
    <mergeCell ref="C45:D45"/>
    <mergeCell ref="E45:F45"/>
    <mergeCell ref="G45:H45"/>
    <mergeCell ref="I45:J45"/>
    <mergeCell ref="K45:L45"/>
    <mergeCell ref="M45:N45"/>
    <mergeCell ref="A9:C9"/>
    <mergeCell ref="D9:P9"/>
    <mergeCell ref="B11:B12"/>
    <mergeCell ref="C11:G11"/>
    <mergeCell ref="H11:H12"/>
    <mergeCell ref="I11:I12"/>
    <mergeCell ref="J11:N11"/>
    <mergeCell ref="O11:O12"/>
    <mergeCell ref="A1:D5"/>
    <mergeCell ref="E1:H5"/>
    <mergeCell ref="I1:L5"/>
    <mergeCell ref="M1:P5"/>
    <mergeCell ref="A6:C8"/>
    <mergeCell ref="D6:H8"/>
    <mergeCell ref="I6:K6"/>
    <mergeCell ref="L6:N6"/>
    <mergeCell ref="O6:P6"/>
    <mergeCell ref="I7:K7"/>
    <mergeCell ref="L7:N7"/>
    <mergeCell ref="O7:P7"/>
  </mergeCells>
  <pageMargins left="0.59055118110236227" right="0.39370078740157483" top="0.51181102362204722" bottom="0.51181102362204722" header="0.35433070866141736" footer="0.39370078740157483"/>
  <pageSetup paperSize="9" orientation="portrait" r:id="rId1"/>
  <headerFooter alignWithMargins="0"/>
  <rowBreaks count="1" manualBreakCount="1">
    <brk id="51" max="16383" man="1"/>
  </rowBreaks>
  <drawing r:id="rId2"/>
  <legacyDrawing r:id="rId3"/>
  <oleObjects>
    <mc:AlternateContent xmlns:mc="http://schemas.openxmlformats.org/markup-compatibility/2006">
      <mc:Choice Requires="x14">
        <oleObject progId="AutoCAD.Drawing.17" shapeId="2049" r:id="rId4">
          <objectPr defaultSize="0" autoPict="0" r:id="rId5">
            <anchor moveWithCells="1">
              <from>
                <xdr:col>8</xdr:col>
                <xdr:colOff>161925</xdr:colOff>
                <xdr:row>0</xdr:row>
                <xdr:rowOff>9525</xdr:rowOff>
              </from>
              <to>
                <xdr:col>11</xdr:col>
                <xdr:colOff>57150</xdr:colOff>
                <xdr:row>4</xdr:row>
                <xdr:rowOff>85725</xdr:rowOff>
              </to>
            </anchor>
          </objectPr>
        </oleObject>
      </mc:Choice>
      <mc:Fallback>
        <oleObject progId="AutoCAD.Drawing.17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1397"/>
  <sheetViews>
    <sheetView zoomScaleNormal="100" zoomScaleSheetLayoutView="115" workbookViewId="0">
      <pane ySplit="1" topLeftCell="A520" activePane="bottomLeft" state="frozen"/>
      <selection activeCell="M43" sqref="M43"/>
      <selection pane="bottomLeft" activeCell="D525" sqref="D525"/>
    </sheetView>
  </sheetViews>
  <sheetFormatPr defaultColWidth="9.140625" defaultRowHeight="18.75" outlineLevelRow="3"/>
  <cols>
    <col min="1" max="1" width="4.28515625" style="125" customWidth="1"/>
    <col min="2" max="3" width="18.7109375" style="26" customWidth="1"/>
    <col min="4" max="4" width="72.5703125" style="26" customWidth="1"/>
    <col min="5" max="5" width="9.140625" style="122" customWidth="1"/>
    <col min="6" max="6" width="8.85546875" style="9" customWidth="1"/>
    <col min="7" max="7" width="19.5703125" style="144" customWidth="1"/>
    <col min="8" max="8" width="19.85546875" style="145" customWidth="1"/>
    <col min="9" max="16384" width="9.140625" style="7"/>
  </cols>
  <sheetData>
    <row r="1" spans="1:9" s="1" customFormat="1" ht="52.5" customHeight="1" thickTop="1" thickBot="1">
      <c r="A1" s="123" t="s">
        <v>647</v>
      </c>
      <c r="B1" s="11" t="s">
        <v>125</v>
      </c>
      <c r="C1" s="11" t="s">
        <v>126</v>
      </c>
      <c r="D1" s="11" t="s">
        <v>127</v>
      </c>
      <c r="E1" s="146" t="s">
        <v>794</v>
      </c>
      <c r="F1" s="147" t="s">
        <v>795</v>
      </c>
      <c r="G1" s="87" t="s">
        <v>274</v>
      </c>
      <c r="H1" s="10" t="s">
        <v>275</v>
      </c>
    </row>
    <row r="2" spans="1:9" s="1" customFormat="1" ht="52.5" customHeight="1">
      <c r="A2" s="124">
        <v>1</v>
      </c>
      <c r="B2" s="12" t="s">
        <v>645</v>
      </c>
      <c r="C2" s="12"/>
      <c r="D2" s="27"/>
      <c r="E2" s="100">
        <f>E3+E5+E575</f>
        <v>21999.995870477513</v>
      </c>
      <c r="F2" s="148">
        <v>1</v>
      </c>
      <c r="G2" s="163"/>
      <c r="H2" s="126"/>
    </row>
    <row r="3" spans="1:9" s="2" customFormat="1" ht="53.25" customHeight="1" collapsed="1">
      <c r="A3" s="13">
        <v>2</v>
      </c>
      <c r="B3" s="13" t="s">
        <v>203</v>
      </c>
      <c r="C3" s="13"/>
      <c r="D3" s="28"/>
      <c r="E3" s="101">
        <f>SUM(E4)</f>
        <v>5500</v>
      </c>
      <c r="F3" s="149">
        <f t="shared" ref="F3:F34" si="0">E3/$E$2</f>
        <v>0.25000004692640071</v>
      </c>
      <c r="G3" s="164"/>
      <c r="H3" s="127"/>
    </row>
    <row r="4" spans="1:9" s="3" customFormat="1" ht="24" hidden="1" customHeight="1" outlineLevel="2">
      <c r="A4" s="14">
        <v>3</v>
      </c>
      <c r="B4" s="14" t="s">
        <v>2</v>
      </c>
      <c r="C4" s="14"/>
      <c r="D4" s="29" t="s">
        <v>202</v>
      </c>
      <c r="E4" s="102">
        <v>5500</v>
      </c>
      <c r="F4" s="150">
        <f t="shared" si="0"/>
        <v>0.25000004692640071</v>
      </c>
      <c r="G4" s="165" t="s">
        <v>659</v>
      </c>
      <c r="H4" s="128" t="s">
        <v>660</v>
      </c>
      <c r="I4" s="39"/>
    </row>
    <row r="5" spans="1:9" s="2" customFormat="1" ht="53.25" customHeight="1">
      <c r="A5" s="13">
        <v>4</v>
      </c>
      <c r="B5" s="13" t="s">
        <v>793</v>
      </c>
      <c r="C5" s="13"/>
      <c r="D5" s="28"/>
      <c r="E5" s="101">
        <f>E6+E14+E116+E140+E148+E194+E223+E277+E470+E520+E543</f>
        <v>15399.995870477511</v>
      </c>
      <c r="F5" s="149">
        <f t="shared" si="0"/>
        <v>0.69999994368831908</v>
      </c>
      <c r="G5" s="166">
        <f>0.7*22000</f>
        <v>15399.999999999998</v>
      </c>
      <c r="H5" s="127"/>
      <c r="I5" s="39"/>
    </row>
    <row r="6" spans="1:9" s="3" customFormat="1" ht="24" customHeight="1" outlineLevel="1" collapsed="1">
      <c r="A6" s="15">
        <v>5</v>
      </c>
      <c r="B6" s="15" t="s">
        <v>121</v>
      </c>
      <c r="C6" s="15"/>
      <c r="D6" s="30"/>
      <c r="E6" s="103">
        <f>E7+E12</f>
        <v>470.19763319337022</v>
      </c>
      <c r="F6" s="151">
        <f t="shared" si="0"/>
        <v>2.1372623702368202E-2</v>
      </c>
      <c r="G6" s="167"/>
      <c r="H6" s="129"/>
      <c r="I6" s="39"/>
    </row>
    <row r="7" spans="1:9" s="3" customFormat="1" ht="24" hidden="1" customHeight="1" outlineLevel="2">
      <c r="A7" s="16">
        <v>6</v>
      </c>
      <c r="B7" s="16" t="s">
        <v>1003</v>
      </c>
      <c r="C7" s="16" t="s">
        <v>128</v>
      </c>
      <c r="D7" s="31"/>
      <c r="E7" s="104">
        <f>SUM(E8:E11)</f>
        <v>240.8776798490872</v>
      </c>
      <c r="F7" s="152">
        <f t="shared" si="0"/>
        <v>1.0948987502871696E-2</v>
      </c>
      <c r="G7" s="168"/>
      <c r="H7" s="130"/>
      <c r="I7" s="39"/>
    </row>
    <row r="8" spans="1:9" s="3" customFormat="1" ht="24" hidden="1" customHeight="1" outlineLevel="3">
      <c r="A8" s="14">
        <v>7</v>
      </c>
      <c r="B8" s="14" t="s">
        <v>1003</v>
      </c>
      <c r="C8" s="14" t="s">
        <v>129</v>
      </c>
      <c r="D8" s="29" t="s">
        <v>760</v>
      </c>
      <c r="E8" s="102">
        <v>72.397714126756796</v>
      </c>
      <c r="F8" s="150">
        <f t="shared" si="0"/>
        <v>3.2908058052824258E-3</v>
      </c>
      <c r="G8" s="169" t="s">
        <v>1004</v>
      </c>
      <c r="H8" s="132" t="s">
        <v>1005</v>
      </c>
      <c r="I8" s="39"/>
    </row>
    <row r="9" spans="1:9" s="3" customFormat="1" ht="24" hidden="1" customHeight="1" outlineLevel="3">
      <c r="A9" s="14">
        <v>8</v>
      </c>
      <c r="B9" s="14" t="s">
        <v>1003</v>
      </c>
      <c r="C9" s="14" t="s">
        <v>129</v>
      </c>
      <c r="D9" s="29" t="s">
        <v>124</v>
      </c>
      <c r="E9" s="102">
        <v>60.839987621952652</v>
      </c>
      <c r="F9" s="150">
        <f t="shared" si="0"/>
        <v>2.7654545019072368E-3</v>
      </c>
      <c r="G9" s="169" t="s">
        <v>558</v>
      </c>
      <c r="H9" s="132" t="s">
        <v>1006</v>
      </c>
      <c r="I9" s="39"/>
    </row>
    <row r="10" spans="1:9" s="3" customFormat="1" ht="24" hidden="1" customHeight="1" outlineLevel="3">
      <c r="A10" s="14">
        <v>9</v>
      </c>
      <c r="B10" s="14" t="s">
        <v>1003</v>
      </c>
      <c r="C10" s="14" t="s">
        <v>129</v>
      </c>
      <c r="D10" s="29" t="s">
        <v>123</v>
      </c>
      <c r="E10" s="102">
        <v>60.839987621952652</v>
      </c>
      <c r="F10" s="150">
        <f t="shared" si="0"/>
        <v>2.7654545019072368E-3</v>
      </c>
      <c r="G10" s="169" t="s">
        <v>559</v>
      </c>
      <c r="H10" s="132" t="s">
        <v>1007</v>
      </c>
      <c r="I10" s="39"/>
    </row>
    <row r="11" spans="1:9" s="3" customFormat="1" ht="24" hidden="1" customHeight="1" outlineLevel="3">
      <c r="A11" s="14">
        <v>10</v>
      </c>
      <c r="B11" s="14" t="s">
        <v>1003</v>
      </c>
      <c r="C11" s="14" t="s">
        <v>129</v>
      </c>
      <c r="D11" s="29" t="s">
        <v>122</v>
      </c>
      <c r="E11" s="102">
        <v>46.799990478425102</v>
      </c>
      <c r="F11" s="150">
        <f t="shared" si="0"/>
        <v>2.1272726937747967E-3</v>
      </c>
      <c r="G11" s="169" t="s">
        <v>560</v>
      </c>
      <c r="H11" s="132" t="s">
        <v>1008</v>
      </c>
      <c r="I11" s="39"/>
    </row>
    <row r="12" spans="1:9" s="3" customFormat="1" ht="24" hidden="1" customHeight="1" outlineLevel="2">
      <c r="A12" s="16">
        <v>11</v>
      </c>
      <c r="B12" s="16" t="s">
        <v>1003</v>
      </c>
      <c r="C12" s="16" t="s">
        <v>130</v>
      </c>
      <c r="D12" s="31"/>
      <c r="E12" s="104">
        <f>SUM(E13)</f>
        <v>229.31995334428302</v>
      </c>
      <c r="F12" s="152">
        <f t="shared" si="0"/>
        <v>1.0423636199496504E-2</v>
      </c>
      <c r="G12" s="170"/>
      <c r="H12" s="133"/>
      <c r="I12" s="39"/>
    </row>
    <row r="13" spans="1:9" s="3" customFormat="1" ht="24" hidden="1" customHeight="1" outlineLevel="3">
      <c r="A13" s="14">
        <v>12</v>
      </c>
      <c r="B13" s="14" t="s">
        <v>1003</v>
      </c>
      <c r="C13" s="14" t="s">
        <v>131</v>
      </c>
      <c r="D13" s="29" t="s">
        <v>761</v>
      </c>
      <c r="E13" s="102">
        <v>229.31995334428302</v>
      </c>
      <c r="F13" s="150">
        <f t="shared" si="0"/>
        <v>1.0423636199496504E-2</v>
      </c>
      <c r="G13" s="169" t="s">
        <v>762</v>
      </c>
      <c r="H13" s="132" t="s">
        <v>1009</v>
      </c>
      <c r="I13" s="39"/>
    </row>
    <row r="14" spans="1:9" s="3" customFormat="1" ht="24" customHeight="1" outlineLevel="1" collapsed="1">
      <c r="A14" s="15">
        <v>13</v>
      </c>
      <c r="B14" s="15" t="s">
        <v>2</v>
      </c>
      <c r="C14" s="15"/>
      <c r="D14" s="30"/>
      <c r="E14" s="103">
        <f>E15+E21+E23+E30+E33+E41+E78+E84+E100+E104+E108+E114</f>
        <v>5861.3921415853993</v>
      </c>
      <c r="F14" s="151">
        <f t="shared" si="0"/>
        <v>0.26642696553643386</v>
      </c>
      <c r="G14" s="167"/>
      <c r="H14" s="129"/>
      <c r="I14" s="39"/>
    </row>
    <row r="15" spans="1:9" s="3" customFormat="1" ht="24" hidden="1" customHeight="1" outlineLevel="2">
      <c r="A15" s="17">
        <v>14</v>
      </c>
      <c r="B15" s="17" t="s">
        <v>2</v>
      </c>
      <c r="C15" s="17" t="s">
        <v>132</v>
      </c>
      <c r="D15" s="31"/>
      <c r="E15" s="104">
        <f>SUM(E16:E20)</f>
        <v>99.8182104417982</v>
      </c>
      <c r="F15" s="152">
        <f t="shared" si="0"/>
        <v>4.5371922353743439E-3</v>
      </c>
      <c r="G15" s="171"/>
      <c r="H15" s="134"/>
      <c r="I15" s="39"/>
    </row>
    <row r="16" spans="1:9" s="3" customFormat="1" ht="24" hidden="1" customHeight="1" outlineLevel="3">
      <c r="A16" s="14">
        <v>15</v>
      </c>
      <c r="B16" s="14" t="s">
        <v>2</v>
      </c>
      <c r="C16" s="14" t="s">
        <v>133</v>
      </c>
      <c r="D16" s="29" t="s">
        <v>205</v>
      </c>
      <c r="E16" s="102">
        <v>24.93822567631803</v>
      </c>
      <c r="F16" s="150">
        <f t="shared" si="0"/>
        <v>1.1335559253346688E-3</v>
      </c>
      <c r="G16" s="169" t="s">
        <v>276</v>
      </c>
      <c r="H16" s="132" t="s">
        <v>334</v>
      </c>
      <c r="I16" s="39"/>
    </row>
    <row r="17" spans="1:9" s="3" customFormat="1" ht="24" hidden="1" customHeight="1" outlineLevel="3">
      <c r="A17" s="14">
        <v>16</v>
      </c>
      <c r="B17" s="14" t="s">
        <v>2</v>
      </c>
      <c r="C17" s="14" t="s">
        <v>133</v>
      </c>
      <c r="D17" s="29" t="s">
        <v>204</v>
      </c>
      <c r="E17" s="102">
        <v>9.3599980956850235</v>
      </c>
      <c r="F17" s="150">
        <f t="shared" si="0"/>
        <v>4.254545387549595E-4</v>
      </c>
      <c r="G17" s="169" t="s">
        <v>277</v>
      </c>
      <c r="H17" s="132" t="s">
        <v>335</v>
      </c>
      <c r="I17" s="39"/>
    </row>
    <row r="18" spans="1:9" s="3" customFormat="1" ht="24" hidden="1" customHeight="1" outlineLevel="3">
      <c r="A18" s="14">
        <v>17</v>
      </c>
      <c r="B18" s="14" t="s">
        <v>2</v>
      </c>
      <c r="C18" s="14" t="s">
        <v>133</v>
      </c>
      <c r="D18" s="29" t="s">
        <v>120</v>
      </c>
      <c r="E18" s="102">
        <v>9.3599980956850235</v>
      </c>
      <c r="F18" s="150">
        <f t="shared" si="0"/>
        <v>4.254545387549595E-4</v>
      </c>
      <c r="G18" s="169" t="s">
        <v>278</v>
      </c>
      <c r="H18" s="132" t="s">
        <v>336</v>
      </c>
      <c r="I18" s="39"/>
    </row>
    <row r="19" spans="1:9" s="3" customFormat="1" ht="24" hidden="1" customHeight="1" outlineLevel="3">
      <c r="A19" s="14">
        <v>18</v>
      </c>
      <c r="B19" s="14" t="s">
        <v>2</v>
      </c>
      <c r="C19" s="14" t="s">
        <v>133</v>
      </c>
      <c r="D19" s="29" t="s">
        <v>119</v>
      </c>
      <c r="E19" s="102">
        <v>9.3599980956850235</v>
      </c>
      <c r="F19" s="150">
        <f t="shared" si="0"/>
        <v>4.254545387549595E-4</v>
      </c>
      <c r="G19" s="169" t="s">
        <v>279</v>
      </c>
      <c r="H19" s="132" t="s">
        <v>337</v>
      </c>
      <c r="I19" s="39"/>
    </row>
    <row r="20" spans="1:9" s="3" customFormat="1" ht="24" hidden="1" customHeight="1" outlineLevel="3">
      <c r="A20" s="14">
        <v>19</v>
      </c>
      <c r="B20" s="14" t="s">
        <v>2</v>
      </c>
      <c r="C20" s="14" t="s">
        <v>133</v>
      </c>
      <c r="D20" s="29" t="s">
        <v>763</v>
      </c>
      <c r="E20" s="102">
        <v>46.799990478425102</v>
      </c>
      <c r="F20" s="150">
        <f t="shared" si="0"/>
        <v>2.1272726937747967E-3</v>
      </c>
      <c r="G20" s="169" t="s">
        <v>789</v>
      </c>
      <c r="H20" s="132" t="s">
        <v>675</v>
      </c>
      <c r="I20" s="39"/>
    </row>
    <row r="21" spans="1:9" s="3" customFormat="1" ht="24" hidden="1" customHeight="1" outlineLevel="2">
      <c r="A21" s="17">
        <v>20</v>
      </c>
      <c r="B21" s="17" t="s">
        <v>2</v>
      </c>
      <c r="C21" s="17" t="s">
        <v>134</v>
      </c>
      <c r="D21" s="31"/>
      <c r="E21" s="104">
        <f>SUM(E22)</f>
        <v>99.291083711266253</v>
      </c>
      <c r="F21" s="152">
        <f t="shared" si="0"/>
        <v>4.51323192494359E-3</v>
      </c>
      <c r="G21" s="171"/>
      <c r="H21" s="134"/>
      <c r="I21" s="39"/>
    </row>
    <row r="22" spans="1:9" s="3" customFormat="1" ht="24" hidden="1" customHeight="1" outlineLevel="3">
      <c r="A22" s="18">
        <v>21</v>
      </c>
      <c r="B22" s="18" t="s">
        <v>2</v>
      </c>
      <c r="C22" s="18" t="s">
        <v>135</v>
      </c>
      <c r="D22" s="32" t="s">
        <v>117</v>
      </c>
      <c r="E22" s="105">
        <v>99.291083711266253</v>
      </c>
      <c r="F22" s="153">
        <f t="shared" si="0"/>
        <v>4.51323192494359E-3</v>
      </c>
      <c r="G22" s="169" t="s">
        <v>280</v>
      </c>
      <c r="H22" s="132" t="s">
        <v>338</v>
      </c>
      <c r="I22" s="39"/>
    </row>
    <row r="23" spans="1:9" s="3" customFormat="1" ht="24" hidden="1" customHeight="1" outlineLevel="2">
      <c r="A23" s="17">
        <v>22</v>
      </c>
      <c r="B23" s="17" t="s">
        <v>2</v>
      </c>
      <c r="C23" s="17" t="s">
        <v>136</v>
      </c>
      <c r="D23" s="31"/>
      <c r="E23" s="104">
        <f>SUM(E24:E29)</f>
        <v>104.71816177983055</v>
      </c>
      <c r="F23" s="152">
        <f t="shared" si="0"/>
        <v>4.7599173380007383E-3</v>
      </c>
      <c r="G23" s="171"/>
      <c r="H23" s="134"/>
      <c r="I23" s="39"/>
    </row>
    <row r="24" spans="1:9" s="3" customFormat="1" ht="24" hidden="1" customHeight="1" outlineLevel="3">
      <c r="A24" s="14">
        <v>23</v>
      </c>
      <c r="B24" s="14" t="s">
        <v>2</v>
      </c>
      <c r="C24" s="14" t="s">
        <v>137</v>
      </c>
      <c r="D24" s="29" t="s">
        <v>764</v>
      </c>
      <c r="E24" s="102">
        <v>18.719996191370047</v>
      </c>
      <c r="F24" s="150">
        <f t="shared" si="0"/>
        <v>8.5090907750991901E-4</v>
      </c>
      <c r="G24" s="172" t="s">
        <v>1010</v>
      </c>
      <c r="H24" s="135" t="s">
        <v>1011</v>
      </c>
      <c r="I24" s="39"/>
    </row>
    <row r="25" spans="1:9" s="3" customFormat="1" ht="24" hidden="1" customHeight="1" outlineLevel="3">
      <c r="A25" s="14">
        <v>24</v>
      </c>
      <c r="B25" s="14" t="s">
        <v>2</v>
      </c>
      <c r="C25" s="14" t="s">
        <v>137</v>
      </c>
      <c r="D25" s="29" t="s">
        <v>765</v>
      </c>
      <c r="E25" s="102">
        <v>28.079994287055069</v>
      </c>
      <c r="F25" s="150">
        <f t="shared" si="0"/>
        <v>1.2763636162648783E-3</v>
      </c>
      <c r="G25" s="169" t="s">
        <v>790</v>
      </c>
      <c r="H25" s="136" t="s">
        <v>1012</v>
      </c>
      <c r="I25" s="39"/>
    </row>
    <row r="26" spans="1:9" s="3" customFormat="1" ht="24" hidden="1" customHeight="1" outlineLevel="3">
      <c r="A26" s="14">
        <v>25</v>
      </c>
      <c r="B26" s="14" t="s">
        <v>2</v>
      </c>
      <c r="C26" s="14" t="s">
        <v>137</v>
      </c>
      <c r="D26" s="29" t="s">
        <v>116</v>
      </c>
      <c r="E26" s="102">
        <v>14.479542825351359</v>
      </c>
      <c r="F26" s="150">
        <f t="shared" si="0"/>
        <v>6.5816116105648519E-4</v>
      </c>
      <c r="G26" s="172" t="s">
        <v>281</v>
      </c>
      <c r="H26" s="135" t="s">
        <v>339</v>
      </c>
      <c r="I26" s="39"/>
    </row>
    <row r="27" spans="1:9" s="3" customFormat="1" ht="24" hidden="1" customHeight="1" outlineLevel="3">
      <c r="A27" s="14">
        <v>26</v>
      </c>
      <c r="B27" s="14" t="s">
        <v>2</v>
      </c>
      <c r="C27" s="14" t="s">
        <v>137</v>
      </c>
      <c r="D27" s="32" t="s">
        <v>1013</v>
      </c>
      <c r="E27" s="105">
        <v>14.479542825351359</v>
      </c>
      <c r="F27" s="153">
        <f t="shared" si="0"/>
        <v>6.5816116105648519E-4</v>
      </c>
      <c r="G27" s="172" t="s">
        <v>1014</v>
      </c>
      <c r="H27" s="135" t="s">
        <v>1015</v>
      </c>
      <c r="I27" s="39"/>
    </row>
    <row r="28" spans="1:9" s="3" customFormat="1" ht="24" hidden="1" customHeight="1" outlineLevel="3">
      <c r="A28" s="14">
        <v>27</v>
      </c>
      <c r="B28" s="14" t="s">
        <v>2</v>
      </c>
      <c r="C28" s="14" t="s">
        <v>137</v>
      </c>
      <c r="D28" s="32" t="s">
        <v>1016</v>
      </c>
      <c r="E28" s="105">
        <v>14.479542825351359</v>
      </c>
      <c r="F28" s="153">
        <f t="shared" si="0"/>
        <v>6.5816116105648519E-4</v>
      </c>
      <c r="G28" s="172" t="s">
        <v>1017</v>
      </c>
      <c r="H28" s="135" t="s">
        <v>1018</v>
      </c>
      <c r="I28" s="39"/>
    </row>
    <row r="29" spans="1:9" s="3" customFormat="1" ht="24" hidden="1" customHeight="1" outlineLevel="3">
      <c r="A29" s="14">
        <v>28</v>
      </c>
      <c r="B29" s="14" t="s">
        <v>2</v>
      </c>
      <c r="C29" s="14" t="s">
        <v>137</v>
      </c>
      <c r="D29" s="29" t="s">
        <v>797</v>
      </c>
      <c r="E29" s="102">
        <v>14.479542825351359</v>
      </c>
      <c r="F29" s="150">
        <f t="shared" si="0"/>
        <v>6.5816116105648519E-4</v>
      </c>
      <c r="G29" s="172" t="s">
        <v>1019</v>
      </c>
      <c r="H29" s="135" t="s">
        <v>282</v>
      </c>
      <c r="I29" s="39"/>
    </row>
    <row r="30" spans="1:9" s="3" customFormat="1" ht="24" hidden="1" customHeight="1" outlineLevel="2">
      <c r="A30" s="17">
        <v>29</v>
      </c>
      <c r="B30" s="17" t="s">
        <v>2</v>
      </c>
      <c r="C30" s="17" t="s">
        <v>243</v>
      </c>
      <c r="D30" s="31"/>
      <c r="E30" s="104">
        <f>SUM(E31:E32)</f>
        <v>49.87645135263606</v>
      </c>
      <c r="F30" s="152">
        <f t="shared" si="0"/>
        <v>2.2671118506693375E-3</v>
      </c>
      <c r="G30" s="171"/>
      <c r="H30" s="134"/>
      <c r="I30" s="39"/>
    </row>
    <row r="31" spans="1:9" s="3" customFormat="1" ht="24" hidden="1" customHeight="1" outlineLevel="3">
      <c r="A31" s="14">
        <v>30</v>
      </c>
      <c r="B31" s="14" t="s">
        <v>2</v>
      </c>
      <c r="C31" s="14" t="s">
        <v>1020</v>
      </c>
      <c r="D31" s="29" t="s">
        <v>241</v>
      </c>
      <c r="E31" s="102">
        <v>24.93822567631803</v>
      </c>
      <c r="F31" s="150">
        <f t="shared" si="0"/>
        <v>1.1335559253346688E-3</v>
      </c>
      <c r="G31" s="172" t="s">
        <v>284</v>
      </c>
      <c r="H31" s="135" t="s">
        <v>285</v>
      </c>
      <c r="I31" s="39"/>
    </row>
    <row r="32" spans="1:9" s="3" customFormat="1" ht="24" hidden="1" customHeight="1" outlineLevel="3">
      <c r="A32" s="14">
        <v>31</v>
      </c>
      <c r="B32" s="14" t="s">
        <v>2</v>
      </c>
      <c r="C32" s="14" t="s">
        <v>1020</v>
      </c>
      <c r="D32" s="29" t="s">
        <v>242</v>
      </c>
      <c r="E32" s="102">
        <v>24.93822567631803</v>
      </c>
      <c r="F32" s="150">
        <f t="shared" si="0"/>
        <v>1.1335559253346688E-3</v>
      </c>
      <c r="G32" s="172" t="s">
        <v>1021</v>
      </c>
      <c r="H32" s="135" t="s">
        <v>286</v>
      </c>
      <c r="I32" s="39"/>
    </row>
    <row r="33" spans="1:9" s="3" customFormat="1" ht="24" hidden="1" customHeight="1" outlineLevel="2">
      <c r="A33" s="17">
        <v>32</v>
      </c>
      <c r="B33" s="17" t="s">
        <v>2</v>
      </c>
      <c r="C33" s="17" t="s">
        <v>266</v>
      </c>
      <c r="D33" s="31"/>
      <c r="E33" s="104">
        <f>SUM(E34:E40)</f>
        <v>161.82744495273059</v>
      </c>
      <c r="F33" s="152">
        <f t="shared" si="0"/>
        <v>7.3557943331203956E-3</v>
      </c>
      <c r="G33" s="171"/>
      <c r="H33" s="134"/>
      <c r="I33" s="39"/>
    </row>
    <row r="34" spans="1:9" s="3" customFormat="1" ht="24" hidden="1" customHeight="1" outlineLevel="3">
      <c r="A34" s="14">
        <v>33</v>
      </c>
      <c r="B34" s="14" t="s">
        <v>2</v>
      </c>
      <c r="C34" s="14" t="s">
        <v>138</v>
      </c>
      <c r="D34" s="29" t="s">
        <v>115</v>
      </c>
      <c r="E34" s="102">
        <v>74.352858034948213</v>
      </c>
      <c r="F34" s="150">
        <f t="shared" si="0"/>
        <v>3.3796759996089208E-3</v>
      </c>
      <c r="G34" s="169" t="s">
        <v>287</v>
      </c>
      <c r="H34" s="132" t="s">
        <v>288</v>
      </c>
      <c r="I34" s="39"/>
    </row>
    <row r="35" spans="1:9" s="3" customFormat="1" ht="24" hidden="1" customHeight="1" outlineLevel="3">
      <c r="A35" s="14">
        <v>34</v>
      </c>
      <c r="B35" s="14" t="s">
        <v>2</v>
      </c>
      <c r="C35" s="14" t="s">
        <v>138</v>
      </c>
      <c r="D35" s="29" t="s">
        <v>114</v>
      </c>
      <c r="E35" s="102">
        <v>14.778207808188466</v>
      </c>
      <c r="F35" s="150">
        <f t="shared" ref="F35:F66" si="1">E35/$E$2</f>
        <v>6.717368446427669E-4</v>
      </c>
      <c r="G35" s="172" t="s">
        <v>289</v>
      </c>
      <c r="H35" s="135" t="s">
        <v>290</v>
      </c>
      <c r="I35" s="39"/>
    </row>
    <row r="36" spans="1:9" s="3" customFormat="1" ht="24" hidden="1" customHeight="1" outlineLevel="3">
      <c r="A36" s="14">
        <v>35</v>
      </c>
      <c r="B36" s="14" t="s">
        <v>2</v>
      </c>
      <c r="C36" s="14" t="s">
        <v>138</v>
      </c>
      <c r="D36" s="32" t="s">
        <v>1022</v>
      </c>
      <c r="E36" s="105">
        <v>14.479542825351359</v>
      </c>
      <c r="F36" s="153">
        <f t="shared" si="1"/>
        <v>6.5816116105648519E-4</v>
      </c>
      <c r="G36" s="172" t="s">
        <v>1023</v>
      </c>
      <c r="H36" s="135" t="s">
        <v>291</v>
      </c>
      <c r="I36" s="39"/>
    </row>
    <row r="37" spans="1:9" s="3" customFormat="1" ht="24" hidden="1" customHeight="1" outlineLevel="3">
      <c r="A37" s="14">
        <v>36</v>
      </c>
      <c r="B37" s="14" t="s">
        <v>2</v>
      </c>
      <c r="C37" s="14" t="s">
        <v>138</v>
      </c>
      <c r="D37" s="32" t="s">
        <v>1024</v>
      </c>
      <c r="E37" s="105">
        <v>14.479542825351359</v>
      </c>
      <c r="F37" s="153">
        <f t="shared" si="1"/>
        <v>6.5816116105648519E-4</v>
      </c>
      <c r="G37" s="172" t="s">
        <v>1025</v>
      </c>
      <c r="H37" s="135" t="s">
        <v>292</v>
      </c>
      <c r="I37" s="39"/>
    </row>
    <row r="38" spans="1:9" s="3" customFormat="1" ht="24" hidden="1" customHeight="1" outlineLevel="3">
      <c r="A38" s="14">
        <v>37</v>
      </c>
      <c r="B38" s="14" t="s">
        <v>2</v>
      </c>
      <c r="C38" s="14" t="s">
        <v>138</v>
      </c>
      <c r="D38" s="29" t="s">
        <v>798</v>
      </c>
      <c r="E38" s="102">
        <v>14.778207808188466</v>
      </c>
      <c r="F38" s="150">
        <f t="shared" si="1"/>
        <v>6.717368446427669E-4</v>
      </c>
      <c r="G38" s="172" t="s">
        <v>1026</v>
      </c>
      <c r="H38" s="135" t="s">
        <v>1027</v>
      </c>
      <c r="I38" s="39"/>
    </row>
    <row r="39" spans="1:9" s="3" customFormat="1" ht="24" hidden="1" customHeight="1" outlineLevel="3">
      <c r="A39" s="14">
        <v>38</v>
      </c>
      <c r="B39" s="14" t="s">
        <v>2</v>
      </c>
      <c r="C39" s="14" t="s">
        <v>138</v>
      </c>
      <c r="D39" s="29" t="s">
        <v>1028</v>
      </c>
      <c r="E39" s="102">
        <v>14.479542825351359</v>
      </c>
      <c r="F39" s="150">
        <f t="shared" si="1"/>
        <v>6.5816116105648519E-4</v>
      </c>
      <c r="G39" s="173" t="s">
        <v>1029</v>
      </c>
      <c r="H39" s="137" t="s">
        <v>1030</v>
      </c>
      <c r="I39" s="39"/>
    </row>
    <row r="40" spans="1:9" s="3" customFormat="1" ht="24" hidden="1" customHeight="1" outlineLevel="3">
      <c r="A40" s="14">
        <v>39</v>
      </c>
      <c r="B40" s="14" t="s">
        <v>2</v>
      </c>
      <c r="C40" s="14" t="s">
        <v>138</v>
      </c>
      <c r="D40" s="29" t="s">
        <v>1031</v>
      </c>
      <c r="E40" s="102">
        <v>14.479542825351359</v>
      </c>
      <c r="F40" s="150">
        <f t="shared" si="1"/>
        <v>6.5816116105648519E-4</v>
      </c>
      <c r="G40" s="173" t="s">
        <v>1032</v>
      </c>
      <c r="H40" s="137" t="s">
        <v>1033</v>
      </c>
      <c r="I40" s="39"/>
    </row>
    <row r="41" spans="1:9" s="3" customFormat="1" ht="24" hidden="1" customHeight="1" outlineLevel="2" collapsed="1">
      <c r="A41" s="17">
        <v>40</v>
      </c>
      <c r="B41" s="17" t="s">
        <v>2</v>
      </c>
      <c r="C41" s="17" t="s">
        <v>267</v>
      </c>
      <c r="D41" s="31"/>
      <c r="E41" s="104">
        <f>SUM(E42:E77)</f>
        <v>514.6703564852919</v>
      </c>
      <c r="F41" s="152">
        <f t="shared" si="1"/>
        <v>2.3394111504172792E-2</v>
      </c>
      <c r="G41" s="171"/>
      <c r="H41" s="134"/>
      <c r="I41" s="39"/>
    </row>
    <row r="42" spans="1:9" s="3" customFormat="1" ht="24" hidden="1" customHeight="1" outlineLevel="3">
      <c r="A42" s="14">
        <v>41</v>
      </c>
      <c r="B42" s="14" t="s">
        <v>2</v>
      </c>
      <c r="C42" s="14" t="s">
        <v>139</v>
      </c>
      <c r="D42" s="29" t="s">
        <v>244</v>
      </c>
      <c r="E42" s="102">
        <v>14.479542825351359</v>
      </c>
      <c r="F42" s="150">
        <f t="shared" si="1"/>
        <v>6.5816116105648519E-4</v>
      </c>
      <c r="G42" s="169" t="s">
        <v>293</v>
      </c>
      <c r="H42" s="132" t="s">
        <v>294</v>
      </c>
      <c r="I42" s="39"/>
    </row>
    <row r="43" spans="1:9" s="3" customFormat="1" ht="24" hidden="1" customHeight="1" outlineLevel="3">
      <c r="A43" s="14">
        <v>42</v>
      </c>
      <c r="B43" s="14" t="s">
        <v>2</v>
      </c>
      <c r="C43" s="14" t="s">
        <v>139</v>
      </c>
      <c r="D43" s="29" t="s">
        <v>245</v>
      </c>
      <c r="E43" s="102">
        <v>14.479542825351359</v>
      </c>
      <c r="F43" s="150">
        <f t="shared" si="1"/>
        <v>6.5816116105648519E-4</v>
      </c>
      <c r="G43" s="172" t="s">
        <v>1034</v>
      </c>
      <c r="H43" s="136" t="s">
        <v>1035</v>
      </c>
      <c r="I43" s="39"/>
    </row>
    <row r="44" spans="1:9" s="3" customFormat="1" ht="24" hidden="1" customHeight="1" outlineLevel="3">
      <c r="A44" s="14">
        <v>43</v>
      </c>
      <c r="B44" s="14" t="s">
        <v>2</v>
      </c>
      <c r="C44" s="14" t="s">
        <v>139</v>
      </c>
      <c r="D44" s="29" t="s">
        <v>246</v>
      </c>
      <c r="E44" s="102">
        <v>14.479542825351359</v>
      </c>
      <c r="F44" s="150">
        <f t="shared" si="1"/>
        <v>6.5816116105648519E-4</v>
      </c>
      <c r="G44" s="172" t="s">
        <v>295</v>
      </c>
      <c r="H44" s="136" t="s">
        <v>296</v>
      </c>
      <c r="I44" s="39"/>
    </row>
    <row r="45" spans="1:9" s="3" customFormat="1" ht="24" hidden="1" customHeight="1" outlineLevel="3">
      <c r="A45" s="14">
        <v>44</v>
      </c>
      <c r="B45" s="14" t="s">
        <v>2</v>
      </c>
      <c r="C45" s="14" t="s">
        <v>139</v>
      </c>
      <c r="D45" s="29" t="s">
        <v>247</v>
      </c>
      <c r="E45" s="102">
        <v>14.479542825351359</v>
      </c>
      <c r="F45" s="150">
        <f t="shared" si="1"/>
        <v>6.5816116105648519E-4</v>
      </c>
      <c r="G45" s="172" t="s">
        <v>297</v>
      </c>
      <c r="H45" s="136" t="s">
        <v>298</v>
      </c>
      <c r="I45" s="39"/>
    </row>
    <row r="46" spans="1:9" s="3" customFormat="1" ht="24" hidden="1" customHeight="1" outlineLevel="3">
      <c r="A46" s="14">
        <v>45</v>
      </c>
      <c r="B46" s="14" t="s">
        <v>2</v>
      </c>
      <c r="C46" s="14" t="s">
        <v>139</v>
      </c>
      <c r="D46" s="29" t="s">
        <v>248</v>
      </c>
      <c r="E46" s="102">
        <v>14.479542825351359</v>
      </c>
      <c r="F46" s="150">
        <f t="shared" si="1"/>
        <v>6.5816116105648519E-4</v>
      </c>
      <c r="G46" s="172" t="s">
        <v>299</v>
      </c>
      <c r="H46" s="136" t="s">
        <v>300</v>
      </c>
      <c r="I46" s="39"/>
    </row>
    <row r="47" spans="1:9" s="3" customFormat="1" ht="24" hidden="1" customHeight="1" outlineLevel="3">
      <c r="A47" s="14">
        <v>46</v>
      </c>
      <c r="B47" s="14" t="s">
        <v>2</v>
      </c>
      <c r="C47" s="14" t="s">
        <v>139</v>
      </c>
      <c r="D47" s="32" t="s">
        <v>1036</v>
      </c>
      <c r="E47" s="105">
        <v>14.479542825351359</v>
      </c>
      <c r="F47" s="153">
        <f t="shared" si="1"/>
        <v>6.5816116105648519E-4</v>
      </c>
      <c r="G47" s="172" t="s">
        <v>1037</v>
      </c>
      <c r="H47" s="136" t="s">
        <v>301</v>
      </c>
      <c r="I47" s="39"/>
    </row>
    <row r="48" spans="1:9" s="3" customFormat="1" ht="24" hidden="1" customHeight="1" outlineLevel="3">
      <c r="A48" s="14">
        <v>47</v>
      </c>
      <c r="B48" s="14" t="s">
        <v>2</v>
      </c>
      <c r="C48" s="14" t="s">
        <v>139</v>
      </c>
      <c r="D48" s="32" t="s">
        <v>1038</v>
      </c>
      <c r="E48" s="105">
        <v>14.479542825351359</v>
      </c>
      <c r="F48" s="153">
        <f t="shared" si="1"/>
        <v>6.5816116105648519E-4</v>
      </c>
      <c r="G48" s="172" t="s">
        <v>1039</v>
      </c>
      <c r="H48" s="136" t="s">
        <v>1040</v>
      </c>
      <c r="I48" s="39"/>
    </row>
    <row r="49" spans="1:9" s="3" customFormat="1" ht="24" hidden="1" customHeight="1" outlineLevel="3">
      <c r="A49" s="14">
        <v>48</v>
      </c>
      <c r="B49" s="14" t="s">
        <v>2</v>
      </c>
      <c r="C49" s="14" t="s">
        <v>139</v>
      </c>
      <c r="D49" s="32" t="s">
        <v>1041</v>
      </c>
      <c r="E49" s="105">
        <v>14.479542825351359</v>
      </c>
      <c r="F49" s="153">
        <f t="shared" si="1"/>
        <v>6.5816116105648519E-4</v>
      </c>
      <c r="G49" s="172" t="s">
        <v>1042</v>
      </c>
      <c r="H49" s="136" t="s">
        <v>1043</v>
      </c>
      <c r="I49" s="39"/>
    </row>
    <row r="50" spans="1:9" s="3" customFormat="1" ht="24" hidden="1" customHeight="1" outlineLevel="3">
      <c r="A50" s="14">
        <v>49</v>
      </c>
      <c r="B50" s="14" t="s">
        <v>2</v>
      </c>
      <c r="C50" s="14" t="s">
        <v>139</v>
      </c>
      <c r="D50" s="32" t="s">
        <v>1044</v>
      </c>
      <c r="E50" s="105">
        <v>14.479542825351359</v>
      </c>
      <c r="F50" s="153">
        <f t="shared" si="1"/>
        <v>6.5816116105648519E-4</v>
      </c>
      <c r="G50" s="172" t="s">
        <v>1045</v>
      </c>
      <c r="H50" s="136" t="s">
        <v>1046</v>
      </c>
      <c r="I50" s="39"/>
    </row>
    <row r="51" spans="1:9" s="3" customFormat="1" ht="24" hidden="1" customHeight="1" outlineLevel="3">
      <c r="A51" s="14">
        <v>50</v>
      </c>
      <c r="B51" s="14" t="s">
        <v>2</v>
      </c>
      <c r="C51" s="14" t="s">
        <v>139</v>
      </c>
      <c r="D51" s="32" t="s">
        <v>1047</v>
      </c>
      <c r="E51" s="105">
        <v>14.479542825351359</v>
      </c>
      <c r="F51" s="153">
        <f t="shared" si="1"/>
        <v>6.5816116105648519E-4</v>
      </c>
      <c r="G51" s="172" t="s">
        <v>1048</v>
      </c>
      <c r="H51" s="136" t="s">
        <v>1049</v>
      </c>
      <c r="I51" s="39"/>
    </row>
    <row r="52" spans="1:9" s="3" customFormat="1" ht="24" hidden="1" customHeight="1" outlineLevel="3">
      <c r="A52" s="14">
        <v>51</v>
      </c>
      <c r="B52" s="14" t="s">
        <v>2</v>
      </c>
      <c r="C52" s="14" t="s">
        <v>139</v>
      </c>
      <c r="D52" s="32" t="s">
        <v>1050</v>
      </c>
      <c r="E52" s="105">
        <v>14.479542825351359</v>
      </c>
      <c r="F52" s="153">
        <f t="shared" si="1"/>
        <v>6.5816116105648519E-4</v>
      </c>
      <c r="G52" s="172" t="s">
        <v>1051</v>
      </c>
      <c r="H52" s="136" t="s">
        <v>1052</v>
      </c>
      <c r="I52" s="39"/>
    </row>
    <row r="53" spans="1:9" s="3" customFormat="1" ht="24" hidden="1" customHeight="1" outlineLevel="3">
      <c r="A53" s="14">
        <v>52</v>
      </c>
      <c r="B53" s="14" t="s">
        <v>2</v>
      </c>
      <c r="C53" s="14" t="s">
        <v>139</v>
      </c>
      <c r="D53" s="32" t="s">
        <v>1053</v>
      </c>
      <c r="E53" s="105">
        <v>14.479542825351359</v>
      </c>
      <c r="F53" s="153">
        <f t="shared" si="1"/>
        <v>6.5816116105648519E-4</v>
      </c>
      <c r="G53" s="172" t="s">
        <v>1054</v>
      </c>
      <c r="H53" s="136" t="s">
        <v>1055</v>
      </c>
      <c r="I53" s="39"/>
    </row>
    <row r="54" spans="1:9" s="3" customFormat="1" ht="24" hidden="1" customHeight="1" outlineLevel="3">
      <c r="A54" s="14">
        <v>53</v>
      </c>
      <c r="B54" s="14" t="s">
        <v>2</v>
      </c>
      <c r="C54" s="14" t="s">
        <v>139</v>
      </c>
      <c r="D54" s="32" t="s">
        <v>1056</v>
      </c>
      <c r="E54" s="105">
        <v>14.479542825351359</v>
      </c>
      <c r="F54" s="153">
        <f t="shared" si="1"/>
        <v>6.5816116105648519E-4</v>
      </c>
      <c r="G54" s="172" t="s">
        <v>1057</v>
      </c>
      <c r="H54" s="136" t="s">
        <v>1058</v>
      </c>
      <c r="I54" s="39"/>
    </row>
    <row r="55" spans="1:9" s="3" customFormat="1" ht="24" hidden="1" customHeight="1" outlineLevel="3">
      <c r="A55" s="14">
        <v>54</v>
      </c>
      <c r="B55" s="14" t="s">
        <v>2</v>
      </c>
      <c r="C55" s="14" t="s">
        <v>139</v>
      </c>
      <c r="D55" s="32" t="s">
        <v>1059</v>
      </c>
      <c r="E55" s="105">
        <v>14.479542825351359</v>
      </c>
      <c r="F55" s="153">
        <f t="shared" si="1"/>
        <v>6.5816116105648519E-4</v>
      </c>
      <c r="G55" s="172" t="s">
        <v>1060</v>
      </c>
      <c r="H55" s="136" t="s">
        <v>1061</v>
      </c>
      <c r="I55" s="39"/>
    </row>
    <row r="56" spans="1:9" s="3" customFormat="1" ht="24" hidden="1" customHeight="1" outlineLevel="3">
      <c r="A56" s="14">
        <v>55</v>
      </c>
      <c r="B56" s="14" t="s">
        <v>2</v>
      </c>
      <c r="C56" s="14" t="s">
        <v>139</v>
      </c>
      <c r="D56" s="32" t="s">
        <v>1062</v>
      </c>
      <c r="E56" s="105">
        <v>14.479542825351359</v>
      </c>
      <c r="F56" s="153">
        <f t="shared" si="1"/>
        <v>6.5816116105648519E-4</v>
      </c>
      <c r="G56" s="172" t="s">
        <v>1063</v>
      </c>
      <c r="H56" s="136" t="s">
        <v>1064</v>
      </c>
      <c r="I56" s="39"/>
    </row>
    <row r="57" spans="1:9" s="3" customFormat="1" ht="24" hidden="1" customHeight="1" outlineLevel="3">
      <c r="A57" s="14">
        <v>56</v>
      </c>
      <c r="B57" s="14" t="s">
        <v>2</v>
      </c>
      <c r="C57" s="14" t="s">
        <v>139</v>
      </c>
      <c r="D57" s="32" t="s">
        <v>1065</v>
      </c>
      <c r="E57" s="105">
        <v>14.479542825351359</v>
      </c>
      <c r="F57" s="153">
        <f t="shared" si="1"/>
        <v>6.5816116105648519E-4</v>
      </c>
      <c r="G57" s="172" t="s">
        <v>1066</v>
      </c>
      <c r="H57" s="136" t="s">
        <v>1067</v>
      </c>
      <c r="I57" s="39"/>
    </row>
    <row r="58" spans="1:9" s="3" customFormat="1" ht="24" hidden="1" customHeight="1" outlineLevel="3">
      <c r="A58" s="14">
        <v>57</v>
      </c>
      <c r="B58" s="14" t="s">
        <v>2</v>
      </c>
      <c r="C58" s="14" t="s">
        <v>139</v>
      </c>
      <c r="D58" s="32" t="s">
        <v>1068</v>
      </c>
      <c r="E58" s="105">
        <v>14.479542825351359</v>
      </c>
      <c r="F58" s="153">
        <f t="shared" si="1"/>
        <v>6.5816116105648519E-4</v>
      </c>
      <c r="G58" s="172" t="s">
        <v>1069</v>
      </c>
      <c r="H58" s="136" t="s">
        <v>1070</v>
      </c>
      <c r="I58" s="39"/>
    </row>
    <row r="59" spans="1:9" s="3" customFormat="1" ht="24" hidden="1" customHeight="1" outlineLevel="3">
      <c r="A59" s="14">
        <v>58</v>
      </c>
      <c r="B59" s="14" t="s">
        <v>2</v>
      </c>
      <c r="C59" s="14" t="s">
        <v>139</v>
      </c>
      <c r="D59" s="32" t="s">
        <v>1071</v>
      </c>
      <c r="E59" s="105">
        <v>14.479542825351359</v>
      </c>
      <c r="F59" s="153">
        <f t="shared" si="1"/>
        <v>6.5816116105648519E-4</v>
      </c>
      <c r="G59" s="172" t="s">
        <v>1072</v>
      </c>
      <c r="H59" s="136" t="s">
        <v>1073</v>
      </c>
      <c r="I59" s="39"/>
    </row>
    <row r="60" spans="1:9" s="3" customFormat="1" ht="24" hidden="1" customHeight="1" outlineLevel="3">
      <c r="A60" s="14">
        <v>59</v>
      </c>
      <c r="B60" s="14" t="s">
        <v>2</v>
      </c>
      <c r="C60" s="14" t="s">
        <v>139</v>
      </c>
      <c r="D60" s="32" t="s">
        <v>1074</v>
      </c>
      <c r="E60" s="105">
        <v>14.479542825351359</v>
      </c>
      <c r="F60" s="153">
        <f t="shared" si="1"/>
        <v>6.5816116105648519E-4</v>
      </c>
      <c r="G60" s="172" t="s">
        <v>1075</v>
      </c>
      <c r="H60" s="136" t="s">
        <v>1076</v>
      </c>
      <c r="I60" s="39"/>
    </row>
    <row r="61" spans="1:9" s="3" customFormat="1" ht="24" hidden="1" customHeight="1" outlineLevel="3">
      <c r="A61" s="14">
        <v>60</v>
      </c>
      <c r="B61" s="14" t="s">
        <v>2</v>
      </c>
      <c r="C61" s="14" t="s">
        <v>139</v>
      </c>
      <c r="D61" s="29" t="s">
        <v>799</v>
      </c>
      <c r="E61" s="102">
        <v>14.479542825351359</v>
      </c>
      <c r="F61" s="150">
        <f t="shared" si="1"/>
        <v>6.5816116105648519E-4</v>
      </c>
      <c r="G61" s="172" t="s">
        <v>1077</v>
      </c>
      <c r="H61" s="136" t="s">
        <v>1078</v>
      </c>
      <c r="I61" s="39"/>
    </row>
    <row r="62" spans="1:9" s="3" customFormat="1" ht="24" hidden="1" customHeight="1" outlineLevel="3">
      <c r="A62" s="14">
        <v>61</v>
      </c>
      <c r="B62" s="14" t="s">
        <v>2</v>
      </c>
      <c r="C62" s="14" t="s">
        <v>139</v>
      </c>
      <c r="D62" s="29" t="s">
        <v>800</v>
      </c>
      <c r="E62" s="102">
        <v>14.479542825351359</v>
      </c>
      <c r="F62" s="150">
        <f t="shared" si="1"/>
        <v>6.5816116105648519E-4</v>
      </c>
      <c r="G62" s="172" t="s">
        <v>1079</v>
      </c>
      <c r="H62" s="136" t="s">
        <v>302</v>
      </c>
      <c r="I62" s="39"/>
    </row>
    <row r="63" spans="1:9" s="3" customFormat="1" ht="24" hidden="1" customHeight="1" outlineLevel="3">
      <c r="A63" s="14">
        <v>62</v>
      </c>
      <c r="B63" s="14" t="s">
        <v>2</v>
      </c>
      <c r="C63" s="14" t="s">
        <v>139</v>
      </c>
      <c r="D63" s="29" t="s">
        <v>801</v>
      </c>
      <c r="E63" s="102">
        <v>14.039997143527534</v>
      </c>
      <c r="F63" s="150">
        <f t="shared" si="1"/>
        <v>6.3818180813243915E-4</v>
      </c>
      <c r="G63" s="172" t="s">
        <v>1080</v>
      </c>
      <c r="H63" s="136" t="s">
        <v>303</v>
      </c>
      <c r="I63" s="39"/>
    </row>
    <row r="64" spans="1:9" s="3" customFormat="1" ht="24" hidden="1" customHeight="1" outlineLevel="3">
      <c r="A64" s="14">
        <v>63</v>
      </c>
      <c r="B64" s="14" t="s">
        <v>2</v>
      </c>
      <c r="C64" s="14" t="s">
        <v>139</v>
      </c>
      <c r="D64" s="29" t="s">
        <v>802</v>
      </c>
      <c r="E64" s="102">
        <v>14.039997143527534</v>
      </c>
      <c r="F64" s="150">
        <f t="shared" si="1"/>
        <v>6.3818180813243915E-4</v>
      </c>
      <c r="G64" s="172" t="s">
        <v>1081</v>
      </c>
      <c r="H64" s="136" t="s">
        <v>304</v>
      </c>
      <c r="I64" s="39"/>
    </row>
    <row r="65" spans="1:9" s="3" customFormat="1" ht="24" hidden="1" customHeight="1" outlineLevel="3">
      <c r="A65" s="14">
        <v>64</v>
      </c>
      <c r="B65" s="14" t="s">
        <v>2</v>
      </c>
      <c r="C65" s="14" t="s">
        <v>139</v>
      </c>
      <c r="D65" s="29" t="s">
        <v>803</v>
      </c>
      <c r="E65" s="102">
        <v>14.039997143527534</v>
      </c>
      <c r="F65" s="150">
        <f t="shared" si="1"/>
        <v>6.3818180813243915E-4</v>
      </c>
      <c r="G65" s="172" t="s">
        <v>1082</v>
      </c>
      <c r="H65" s="136" t="s">
        <v>305</v>
      </c>
      <c r="I65" s="39"/>
    </row>
    <row r="66" spans="1:9" s="3" customFormat="1" ht="24" hidden="1" customHeight="1" outlineLevel="3">
      <c r="A66" s="14">
        <v>65</v>
      </c>
      <c r="B66" s="14" t="s">
        <v>2</v>
      </c>
      <c r="C66" s="14" t="s">
        <v>139</v>
      </c>
      <c r="D66" s="29" t="s">
        <v>804</v>
      </c>
      <c r="E66" s="102">
        <v>14.039997143527534</v>
      </c>
      <c r="F66" s="150">
        <f t="shared" si="1"/>
        <v>6.3818180813243915E-4</v>
      </c>
      <c r="G66" s="172" t="s">
        <v>1083</v>
      </c>
      <c r="H66" s="136" t="s">
        <v>306</v>
      </c>
      <c r="I66" s="39"/>
    </row>
    <row r="67" spans="1:9" s="3" customFormat="1" ht="24" hidden="1" customHeight="1" outlineLevel="3">
      <c r="A67" s="14">
        <v>66</v>
      </c>
      <c r="B67" s="14" t="s">
        <v>2</v>
      </c>
      <c r="C67" s="14" t="s">
        <v>139</v>
      </c>
      <c r="D67" s="29" t="s">
        <v>805</v>
      </c>
      <c r="E67" s="102">
        <v>14.039997143527534</v>
      </c>
      <c r="F67" s="150">
        <f t="shared" ref="F67:F69" si="2">E67/$E$2</f>
        <v>6.3818180813243915E-4</v>
      </c>
      <c r="G67" s="172" t="s">
        <v>1084</v>
      </c>
      <c r="H67" s="136" t="s">
        <v>307</v>
      </c>
      <c r="I67" s="39"/>
    </row>
    <row r="68" spans="1:9" s="3" customFormat="1" ht="24" hidden="1" customHeight="1" outlineLevel="3">
      <c r="A68" s="14">
        <v>67</v>
      </c>
      <c r="B68" s="14" t="s">
        <v>2</v>
      </c>
      <c r="C68" s="14" t="s">
        <v>139</v>
      </c>
      <c r="D68" s="29" t="s">
        <v>806</v>
      </c>
      <c r="E68" s="102">
        <v>14.039997143527534</v>
      </c>
      <c r="F68" s="150">
        <f t="shared" si="2"/>
        <v>6.3818180813243915E-4</v>
      </c>
      <c r="G68" s="172" t="s">
        <v>1085</v>
      </c>
      <c r="H68" s="136" t="s">
        <v>308</v>
      </c>
      <c r="I68" s="39"/>
    </row>
    <row r="69" spans="1:9" s="3" customFormat="1" ht="24" hidden="1" customHeight="1" outlineLevel="3">
      <c r="A69" s="14">
        <v>68</v>
      </c>
      <c r="B69" s="14" t="s">
        <v>2</v>
      </c>
      <c r="C69" s="14" t="s">
        <v>139</v>
      </c>
      <c r="D69" s="29" t="s">
        <v>249</v>
      </c>
      <c r="E69" s="102">
        <v>14.039997143527534</v>
      </c>
      <c r="F69" s="150">
        <f t="shared" si="2"/>
        <v>6.3818180813243915E-4</v>
      </c>
      <c r="G69" s="165" t="s">
        <v>1086</v>
      </c>
      <c r="H69" s="128" t="s">
        <v>309</v>
      </c>
      <c r="I69" s="39"/>
    </row>
    <row r="70" spans="1:9" s="3" customFormat="1" ht="24" hidden="1" customHeight="1" outlineLevel="3">
      <c r="A70" s="14">
        <v>69</v>
      </c>
      <c r="B70" s="14" t="s">
        <v>2</v>
      </c>
      <c r="C70" s="14" t="s">
        <v>139</v>
      </c>
      <c r="D70" s="29" t="s">
        <v>250</v>
      </c>
      <c r="E70" s="102">
        <v>14.039997143527534</v>
      </c>
      <c r="F70" s="150">
        <f t="shared" ref="F70:F134" si="3">E70/$E$2</f>
        <v>6.3818180813243915E-4</v>
      </c>
      <c r="G70" s="172" t="s">
        <v>1087</v>
      </c>
      <c r="H70" s="136" t="s">
        <v>310</v>
      </c>
      <c r="I70" s="39"/>
    </row>
    <row r="71" spans="1:9" s="3" customFormat="1" ht="24" hidden="1" customHeight="1" outlineLevel="3">
      <c r="A71" s="14">
        <v>70</v>
      </c>
      <c r="B71" s="14" t="s">
        <v>2</v>
      </c>
      <c r="C71" s="14" t="s">
        <v>139</v>
      </c>
      <c r="D71" s="29" t="s">
        <v>251</v>
      </c>
      <c r="E71" s="102">
        <v>14.039997143527534</v>
      </c>
      <c r="F71" s="150">
        <f t="shared" si="3"/>
        <v>6.3818180813243915E-4</v>
      </c>
      <c r="G71" s="172" t="s">
        <v>1088</v>
      </c>
      <c r="H71" s="136" t="s">
        <v>311</v>
      </c>
      <c r="I71" s="39"/>
    </row>
    <row r="72" spans="1:9" s="3" customFormat="1" ht="24" hidden="1" customHeight="1" outlineLevel="3">
      <c r="A72" s="14">
        <v>71</v>
      </c>
      <c r="B72" s="14" t="s">
        <v>2</v>
      </c>
      <c r="C72" s="14" t="s">
        <v>139</v>
      </c>
      <c r="D72" s="29" t="s">
        <v>252</v>
      </c>
      <c r="E72" s="102">
        <v>14.039997143527534</v>
      </c>
      <c r="F72" s="150">
        <f t="shared" si="3"/>
        <v>6.3818180813243915E-4</v>
      </c>
      <c r="G72" s="172" t="s">
        <v>1089</v>
      </c>
      <c r="H72" s="136" t="s">
        <v>312</v>
      </c>
      <c r="I72" s="39"/>
    </row>
    <row r="73" spans="1:9" s="3" customFormat="1" ht="24" hidden="1" customHeight="1" outlineLevel="3">
      <c r="A73" s="14">
        <v>72</v>
      </c>
      <c r="B73" s="14" t="s">
        <v>2</v>
      </c>
      <c r="C73" s="14" t="s">
        <v>139</v>
      </c>
      <c r="D73" s="29" t="s">
        <v>253</v>
      </c>
      <c r="E73" s="102">
        <v>14.039997143527534</v>
      </c>
      <c r="F73" s="150">
        <f t="shared" si="3"/>
        <v>6.3818180813243915E-4</v>
      </c>
      <c r="G73" s="172" t="s">
        <v>1090</v>
      </c>
      <c r="H73" s="136" t="s">
        <v>1091</v>
      </c>
      <c r="I73" s="39"/>
    </row>
    <row r="74" spans="1:9" s="3" customFormat="1" ht="24" hidden="1" customHeight="1" outlineLevel="3">
      <c r="A74" s="14">
        <v>73</v>
      </c>
      <c r="B74" s="14" t="s">
        <v>2</v>
      </c>
      <c r="C74" s="14" t="s">
        <v>139</v>
      </c>
      <c r="D74" s="29" t="s">
        <v>254</v>
      </c>
      <c r="E74" s="102">
        <v>14.039997143527534</v>
      </c>
      <c r="F74" s="150">
        <f t="shared" si="3"/>
        <v>6.3818180813243915E-4</v>
      </c>
      <c r="G74" s="172" t="s">
        <v>1092</v>
      </c>
      <c r="H74" s="136" t="s">
        <v>313</v>
      </c>
      <c r="I74" s="39"/>
    </row>
    <row r="75" spans="1:9" s="3" customFormat="1" ht="24" hidden="1" customHeight="1" outlineLevel="3">
      <c r="A75" s="14">
        <v>74</v>
      </c>
      <c r="B75" s="14" t="s">
        <v>2</v>
      </c>
      <c r="C75" s="14" t="s">
        <v>139</v>
      </c>
      <c r="D75" s="29" t="s">
        <v>255</v>
      </c>
      <c r="E75" s="102">
        <v>14.039997143527534</v>
      </c>
      <c r="F75" s="150">
        <f t="shared" si="3"/>
        <v>6.3818180813243915E-4</v>
      </c>
      <c r="G75" s="172" t="s">
        <v>1093</v>
      </c>
      <c r="H75" s="136" t="s">
        <v>314</v>
      </c>
      <c r="I75" s="39"/>
    </row>
    <row r="76" spans="1:9" s="3" customFormat="1" ht="24" hidden="1" customHeight="1" outlineLevel="3">
      <c r="A76" s="14">
        <v>75</v>
      </c>
      <c r="B76" s="14" t="s">
        <v>2</v>
      </c>
      <c r="C76" s="14" t="s">
        <v>139</v>
      </c>
      <c r="D76" s="29" t="s">
        <v>256</v>
      </c>
      <c r="E76" s="102">
        <v>14.039997143527534</v>
      </c>
      <c r="F76" s="150">
        <f t="shared" si="3"/>
        <v>6.3818180813243915E-4</v>
      </c>
      <c r="G76" s="172" t="s">
        <v>1094</v>
      </c>
      <c r="H76" s="136" t="s">
        <v>315</v>
      </c>
      <c r="I76" s="39"/>
    </row>
    <row r="77" spans="1:9" s="3" customFormat="1" ht="24" hidden="1" customHeight="1" outlineLevel="3">
      <c r="A77" s="14">
        <v>76</v>
      </c>
      <c r="B77" s="14" t="s">
        <v>2</v>
      </c>
      <c r="C77" s="14" t="s">
        <v>139</v>
      </c>
      <c r="D77" s="29" t="s">
        <v>257</v>
      </c>
      <c r="E77" s="102">
        <v>14.039997143527534</v>
      </c>
      <c r="F77" s="150">
        <f t="shared" si="3"/>
        <v>6.3818180813243915E-4</v>
      </c>
      <c r="G77" s="172" t="s">
        <v>1095</v>
      </c>
      <c r="H77" s="136" t="s">
        <v>316</v>
      </c>
      <c r="I77" s="39"/>
    </row>
    <row r="78" spans="1:9" s="3" customFormat="1" ht="24" hidden="1" customHeight="1" outlineLevel="2" collapsed="1">
      <c r="A78" s="17">
        <v>77</v>
      </c>
      <c r="B78" s="17" t="s">
        <v>2</v>
      </c>
      <c r="C78" s="17" t="s">
        <v>273</v>
      </c>
      <c r="D78" s="31"/>
      <c r="E78" s="104">
        <f>SUM(E79:E83)</f>
        <v>48.265142751171197</v>
      </c>
      <c r="F78" s="152">
        <f t="shared" si="3"/>
        <v>2.1938705368549508E-3</v>
      </c>
      <c r="G78" s="171"/>
      <c r="H78" s="134"/>
      <c r="I78" s="39"/>
    </row>
    <row r="79" spans="1:9" s="3" customFormat="1" ht="24" hidden="1" customHeight="1" outlineLevel="3">
      <c r="A79" s="14">
        <v>78</v>
      </c>
      <c r="B79" s="14" t="s">
        <v>2</v>
      </c>
      <c r="C79" s="14" t="s">
        <v>168</v>
      </c>
      <c r="D79" s="29" t="s">
        <v>118</v>
      </c>
      <c r="E79" s="102">
        <v>9.6530285502342394</v>
      </c>
      <c r="F79" s="150">
        <f t="shared" si="3"/>
        <v>4.3877410737099015E-4</v>
      </c>
      <c r="G79" s="173" t="s">
        <v>317</v>
      </c>
      <c r="H79" s="137" t="s">
        <v>318</v>
      </c>
      <c r="I79" s="39"/>
    </row>
    <row r="80" spans="1:9" s="3" customFormat="1" ht="24" hidden="1" customHeight="1" outlineLevel="3">
      <c r="A80" s="14">
        <v>79</v>
      </c>
      <c r="B80" s="14" t="s">
        <v>2</v>
      </c>
      <c r="C80" s="14" t="s">
        <v>168</v>
      </c>
      <c r="D80" s="29" t="s">
        <v>615</v>
      </c>
      <c r="E80" s="102">
        <v>9.6530285502342394</v>
      </c>
      <c r="F80" s="150">
        <f t="shared" si="3"/>
        <v>4.3877410737099015E-4</v>
      </c>
      <c r="G80" s="173" t="s">
        <v>319</v>
      </c>
      <c r="H80" s="137" t="s">
        <v>320</v>
      </c>
      <c r="I80" s="39"/>
    </row>
    <row r="81" spans="1:9" s="3" customFormat="1" ht="24" hidden="1" customHeight="1" outlineLevel="3">
      <c r="A81" s="106">
        <v>80</v>
      </c>
      <c r="B81" s="106" t="s">
        <v>2</v>
      </c>
      <c r="C81" s="106" t="s">
        <v>168</v>
      </c>
      <c r="D81" s="29" t="s">
        <v>837</v>
      </c>
      <c r="E81" s="102">
        <v>9.6530285502342394</v>
      </c>
      <c r="F81" s="150">
        <f t="shared" si="3"/>
        <v>4.3877410737099015E-4</v>
      </c>
      <c r="G81" s="173" t="s">
        <v>839</v>
      </c>
      <c r="H81" s="137" t="s">
        <v>840</v>
      </c>
      <c r="I81" s="39"/>
    </row>
    <row r="82" spans="1:9" s="3" customFormat="1" ht="24" hidden="1" customHeight="1" outlineLevel="3">
      <c r="A82" s="14">
        <v>81</v>
      </c>
      <c r="B82" s="14" t="s">
        <v>2</v>
      </c>
      <c r="C82" s="14" t="s">
        <v>168</v>
      </c>
      <c r="D82" s="29" t="s">
        <v>838</v>
      </c>
      <c r="E82" s="102">
        <v>9.6530285502342394</v>
      </c>
      <c r="F82" s="150">
        <f t="shared" si="3"/>
        <v>4.3877410737099015E-4</v>
      </c>
      <c r="G82" s="165" t="s">
        <v>1096</v>
      </c>
      <c r="H82" s="128" t="s">
        <v>841</v>
      </c>
      <c r="I82" s="39"/>
    </row>
    <row r="83" spans="1:9" s="3" customFormat="1" ht="24" hidden="1" customHeight="1" outlineLevel="3">
      <c r="A83" s="14">
        <v>82</v>
      </c>
      <c r="B83" s="14" t="s">
        <v>2</v>
      </c>
      <c r="C83" s="14" t="s">
        <v>168</v>
      </c>
      <c r="D83" s="29" t="s">
        <v>1097</v>
      </c>
      <c r="E83" s="102">
        <v>9.6530285502342394</v>
      </c>
      <c r="F83" s="150">
        <f t="shared" si="3"/>
        <v>4.3877410737099015E-4</v>
      </c>
      <c r="G83" s="165" t="s">
        <v>1098</v>
      </c>
      <c r="H83" s="128" t="s">
        <v>1099</v>
      </c>
      <c r="I83" s="39"/>
    </row>
    <row r="84" spans="1:9" s="3" customFormat="1" ht="24" hidden="1" customHeight="1" outlineLevel="2" collapsed="1">
      <c r="A84" s="17">
        <v>83</v>
      </c>
      <c r="B84" s="17" t="s">
        <v>2</v>
      </c>
      <c r="C84" s="17" t="s">
        <v>268</v>
      </c>
      <c r="D84" s="31"/>
      <c r="E84" s="104">
        <f>SUM(E85:E99)</f>
        <v>2299.600551294589</v>
      </c>
      <c r="F84" s="152">
        <f t="shared" si="3"/>
        <v>0.10452731740647712</v>
      </c>
      <c r="G84" s="171"/>
      <c r="H84" s="134"/>
      <c r="I84" s="39"/>
    </row>
    <row r="85" spans="1:9" s="3" customFormat="1" ht="24" hidden="1" customHeight="1" outlineLevel="3">
      <c r="A85" s="14">
        <v>84</v>
      </c>
      <c r="B85" s="14" t="s">
        <v>2</v>
      </c>
      <c r="C85" s="14" t="s">
        <v>140</v>
      </c>
      <c r="D85" s="29" t="s">
        <v>258</v>
      </c>
      <c r="E85" s="102">
        <v>39.577417055960382</v>
      </c>
      <c r="F85" s="150">
        <f t="shared" si="3"/>
        <v>1.7989738402210595E-3</v>
      </c>
      <c r="G85" s="172" t="s">
        <v>321</v>
      </c>
      <c r="H85" s="135" t="s">
        <v>322</v>
      </c>
      <c r="I85" s="39"/>
    </row>
    <row r="86" spans="1:9" s="3" customFormat="1" ht="24" hidden="1" customHeight="1" outlineLevel="3">
      <c r="A86" s="14">
        <v>85</v>
      </c>
      <c r="B86" s="14" t="s">
        <v>2</v>
      </c>
      <c r="C86" s="14" t="s">
        <v>140</v>
      </c>
      <c r="D86" s="29" t="s">
        <v>259</v>
      </c>
      <c r="E86" s="102">
        <v>160.24027393388837</v>
      </c>
      <c r="F86" s="150">
        <f t="shared" si="3"/>
        <v>7.2836501823584357E-3</v>
      </c>
      <c r="G86" s="172" t="s">
        <v>323</v>
      </c>
      <c r="H86" s="135" t="s">
        <v>324</v>
      </c>
      <c r="I86" s="39"/>
    </row>
    <row r="87" spans="1:9" s="3" customFormat="1" ht="24" hidden="1" customHeight="1" outlineLevel="3">
      <c r="A87" s="14">
        <v>86</v>
      </c>
      <c r="B87" s="14" t="s">
        <v>2</v>
      </c>
      <c r="C87" s="14" t="s">
        <v>140</v>
      </c>
      <c r="D87" s="29" t="s">
        <v>260</v>
      </c>
      <c r="E87" s="102">
        <v>162.62017381448712</v>
      </c>
      <c r="F87" s="150">
        <f t="shared" si="3"/>
        <v>7.3918274699638579E-3</v>
      </c>
      <c r="G87" s="172" t="s">
        <v>323</v>
      </c>
      <c r="H87" s="135" t="s">
        <v>324</v>
      </c>
      <c r="I87" s="39"/>
    </row>
    <row r="88" spans="1:9" s="3" customFormat="1" ht="24" hidden="1" customHeight="1" outlineLevel="3">
      <c r="A88" s="14">
        <v>87</v>
      </c>
      <c r="B88" s="14" t="s">
        <v>2</v>
      </c>
      <c r="C88" s="14" t="s">
        <v>140</v>
      </c>
      <c r="D88" s="32" t="s">
        <v>1100</v>
      </c>
      <c r="E88" s="105">
        <v>160.24027393388837</v>
      </c>
      <c r="F88" s="153">
        <f t="shared" si="3"/>
        <v>7.2836501823584357E-3</v>
      </c>
      <c r="G88" s="172" t="s">
        <v>1101</v>
      </c>
      <c r="H88" s="135" t="s">
        <v>1102</v>
      </c>
      <c r="I88" s="39"/>
    </row>
    <row r="89" spans="1:9" s="3" customFormat="1" ht="24" hidden="1" customHeight="1" outlineLevel="3">
      <c r="A89" s="14">
        <v>88</v>
      </c>
      <c r="B89" s="14" t="s">
        <v>2</v>
      </c>
      <c r="C89" s="14" t="s">
        <v>140</v>
      </c>
      <c r="D89" s="32" t="s">
        <v>1103</v>
      </c>
      <c r="E89" s="105">
        <v>162.62017381448712</v>
      </c>
      <c r="F89" s="153">
        <f t="shared" si="3"/>
        <v>7.3918274699638579E-3</v>
      </c>
      <c r="G89" s="172" t="s">
        <v>1101</v>
      </c>
      <c r="H89" s="135" t="s">
        <v>1102</v>
      </c>
      <c r="I89" s="39"/>
    </row>
    <row r="90" spans="1:9" s="3" customFormat="1" ht="24" hidden="1" customHeight="1" outlineLevel="3">
      <c r="A90" s="14">
        <v>89</v>
      </c>
      <c r="B90" s="14" t="s">
        <v>2</v>
      </c>
      <c r="C90" s="14" t="s">
        <v>140</v>
      </c>
      <c r="D90" s="32" t="s">
        <v>1104</v>
      </c>
      <c r="E90" s="105">
        <v>160.24027393388837</v>
      </c>
      <c r="F90" s="153">
        <f t="shared" si="3"/>
        <v>7.2836501823584357E-3</v>
      </c>
      <c r="G90" s="172" t="s">
        <v>1105</v>
      </c>
      <c r="H90" s="135" t="s">
        <v>1106</v>
      </c>
      <c r="I90" s="39"/>
    </row>
    <row r="91" spans="1:9" s="3" customFormat="1" ht="24" hidden="1" customHeight="1" outlineLevel="3">
      <c r="A91" s="14">
        <v>90</v>
      </c>
      <c r="B91" s="14" t="s">
        <v>2</v>
      </c>
      <c r="C91" s="14" t="s">
        <v>140</v>
      </c>
      <c r="D91" s="32" t="s">
        <v>1107</v>
      </c>
      <c r="E91" s="105">
        <v>162.62017381448712</v>
      </c>
      <c r="F91" s="153">
        <f t="shared" si="3"/>
        <v>7.3918274699638579E-3</v>
      </c>
      <c r="G91" s="172" t="s">
        <v>1105</v>
      </c>
      <c r="H91" s="135" t="s">
        <v>1106</v>
      </c>
      <c r="I91" s="39"/>
    </row>
    <row r="92" spans="1:9" s="3" customFormat="1" ht="24" hidden="1" customHeight="1" outlineLevel="3">
      <c r="A92" s="14">
        <v>91</v>
      </c>
      <c r="B92" s="14" t="s">
        <v>2</v>
      </c>
      <c r="C92" s="14" t="s">
        <v>140</v>
      </c>
      <c r="D92" s="29" t="s">
        <v>807</v>
      </c>
      <c r="E92" s="102">
        <v>160.24027393388837</v>
      </c>
      <c r="F92" s="150">
        <f t="shared" si="3"/>
        <v>7.2836501823584357E-3</v>
      </c>
      <c r="G92" s="172" t="s">
        <v>1108</v>
      </c>
      <c r="H92" s="135" t="s">
        <v>325</v>
      </c>
      <c r="I92" s="39"/>
    </row>
    <row r="93" spans="1:9" s="3" customFormat="1" ht="24" hidden="1" customHeight="1" outlineLevel="3">
      <c r="A93" s="14">
        <v>92</v>
      </c>
      <c r="B93" s="14" t="s">
        <v>2</v>
      </c>
      <c r="C93" s="14" t="s">
        <v>140</v>
      </c>
      <c r="D93" s="29" t="s">
        <v>808</v>
      </c>
      <c r="E93" s="102">
        <v>162.62017381448712</v>
      </c>
      <c r="F93" s="150">
        <f t="shared" si="3"/>
        <v>7.3918274699638579E-3</v>
      </c>
      <c r="G93" s="172" t="s">
        <v>1108</v>
      </c>
      <c r="H93" s="135" t="s">
        <v>325</v>
      </c>
      <c r="I93" s="39"/>
    </row>
    <row r="94" spans="1:9" s="3" customFormat="1" ht="24" hidden="1" customHeight="1" outlineLevel="3">
      <c r="A94" s="14">
        <v>93</v>
      </c>
      <c r="B94" s="14" t="s">
        <v>2</v>
      </c>
      <c r="C94" s="14" t="s">
        <v>140</v>
      </c>
      <c r="D94" s="29" t="s">
        <v>261</v>
      </c>
      <c r="E94" s="102">
        <v>160.24027393388837</v>
      </c>
      <c r="F94" s="150">
        <f t="shared" si="3"/>
        <v>7.2836501823584357E-3</v>
      </c>
      <c r="G94" s="172" t="s">
        <v>1109</v>
      </c>
      <c r="H94" s="135" t="s">
        <v>326</v>
      </c>
      <c r="I94" s="39"/>
    </row>
    <row r="95" spans="1:9" s="3" customFormat="1" ht="24" hidden="1" customHeight="1" outlineLevel="3">
      <c r="A95" s="14">
        <v>94</v>
      </c>
      <c r="B95" s="14" t="s">
        <v>2</v>
      </c>
      <c r="C95" s="14" t="s">
        <v>140</v>
      </c>
      <c r="D95" s="29" t="s">
        <v>262</v>
      </c>
      <c r="E95" s="102">
        <v>162.62017381448712</v>
      </c>
      <c r="F95" s="150">
        <f t="shared" si="3"/>
        <v>7.3918274699638579E-3</v>
      </c>
      <c r="G95" s="172" t="s">
        <v>1109</v>
      </c>
      <c r="H95" s="135" t="s">
        <v>326</v>
      </c>
      <c r="I95" s="39"/>
    </row>
    <row r="96" spans="1:9" s="3" customFormat="1" ht="24" hidden="1" customHeight="1" outlineLevel="3">
      <c r="A96" s="14">
        <v>95</v>
      </c>
      <c r="B96" s="14" t="s">
        <v>2</v>
      </c>
      <c r="C96" s="14" t="s">
        <v>140</v>
      </c>
      <c r="D96" s="29" t="s">
        <v>263</v>
      </c>
      <c r="E96" s="102">
        <v>160.24027393388837</v>
      </c>
      <c r="F96" s="150">
        <f t="shared" si="3"/>
        <v>7.2836501823584357E-3</v>
      </c>
      <c r="G96" s="172" t="s">
        <v>1110</v>
      </c>
      <c r="H96" s="135" t="s">
        <v>327</v>
      </c>
      <c r="I96" s="39"/>
    </row>
    <row r="97" spans="1:9" s="3" customFormat="1" ht="24" hidden="1" customHeight="1" outlineLevel="3">
      <c r="A97" s="14">
        <v>96</v>
      </c>
      <c r="B97" s="14" t="s">
        <v>2</v>
      </c>
      <c r="C97" s="14" t="s">
        <v>140</v>
      </c>
      <c r="D97" s="29" t="s">
        <v>264</v>
      </c>
      <c r="E97" s="102">
        <v>162.62017381448712</v>
      </c>
      <c r="F97" s="150">
        <f t="shared" si="3"/>
        <v>7.3918274699638579E-3</v>
      </c>
      <c r="G97" s="172" t="s">
        <v>1110</v>
      </c>
      <c r="H97" s="135" t="s">
        <v>327</v>
      </c>
      <c r="I97" s="39"/>
    </row>
    <row r="98" spans="1:9" s="3" customFormat="1" ht="24" hidden="1" customHeight="1" outlineLevel="3">
      <c r="A98" s="14">
        <v>97</v>
      </c>
      <c r="B98" s="14" t="s">
        <v>2</v>
      </c>
      <c r="C98" s="14" t="s">
        <v>140</v>
      </c>
      <c r="D98" s="29" t="s">
        <v>842</v>
      </c>
      <c r="E98" s="102">
        <v>160.24027393388837</v>
      </c>
      <c r="F98" s="150">
        <f t="shared" si="3"/>
        <v>7.2836501823584357E-3</v>
      </c>
      <c r="G98" s="172" t="s">
        <v>1111</v>
      </c>
      <c r="H98" s="135" t="s">
        <v>1112</v>
      </c>
      <c r="I98" s="39"/>
    </row>
    <row r="99" spans="1:9" s="3" customFormat="1" ht="24" hidden="1" customHeight="1" outlineLevel="3">
      <c r="A99" s="14">
        <v>98</v>
      </c>
      <c r="B99" s="14" t="s">
        <v>2</v>
      </c>
      <c r="C99" s="14" t="s">
        <v>140</v>
      </c>
      <c r="D99" s="29" t="s">
        <v>843</v>
      </c>
      <c r="E99" s="102">
        <v>162.62017381448712</v>
      </c>
      <c r="F99" s="150">
        <f t="shared" si="3"/>
        <v>7.3918274699638579E-3</v>
      </c>
      <c r="G99" s="172" t="s">
        <v>1111</v>
      </c>
      <c r="H99" s="135" t="s">
        <v>1112</v>
      </c>
      <c r="I99" s="39"/>
    </row>
    <row r="100" spans="1:9" s="3" customFormat="1" ht="24" hidden="1" customHeight="1" outlineLevel="2" collapsed="1">
      <c r="A100" s="17">
        <v>99</v>
      </c>
      <c r="B100" s="17" t="s">
        <v>2</v>
      </c>
      <c r="C100" s="17" t="s">
        <v>269</v>
      </c>
      <c r="D100" s="31"/>
      <c r="E100" s="104">
        <f>SUM(E101:E103)</f>
        <v>81.470316296180499</v>
      </c>
      <c r="F100" s="152">
        <f t="shared" si="3"/>
        <v>3.7031968903916061E-3</v>
      </c>
      <c r="G100" s="171"/>
      <c r="H100" s="134"/>
      <c r="I100" s="39"/>
    </row>
    <row r="101" spans="1:9" s="3" customFormat="1" ht="24" hidden="1" customHeight="1" outlineLevel="3">
      <c r="A101" s="14">
        <v>100</v>
      </c>
      <c r="B101" s="14" t="s">
        <v>2</v>
      </c>
      <c r="C101" s="14" t="s">
        <v>141</v>
      </c>
      <c r="D101" s="29" t="s">
        <v>113</v>
      </c>
      <c r="E101" s="102">
        <v>14.778207808188466</v>
      </c>
      <c r="F101" s="150">
        <f t="shared" si="3"/>
        <v>6.717368446427669E-4</v>
      </c>
      <c r="G101" s="172" t="s">
        <v>666</v>
      </c>
      <c r="H101" s="135" t="s">
        <v>328</v>
      </c>
      <c r="I101" s="39"/>
    </row>
    <row r="102" spans="1:9" s="3" customFormat="1" ht="24" hidden="1" customHeight="1" outlineLevel="3">
      <c r="A102" s="14">
        <v>101</v>
      </c>
      <c r="B102" s="14" t="s">
        <v>2</v>
      </c>
      <c r="C102" s="14" t="s">
        <v>141</v>
      </c>
      <c r="D102" s="29" t="s">
        <v>766</v>
      </c>
      <c r="E102" s="102">
        <v>28.079994287055069</v>
      </c>
      <c r="F102" s="150">
        <f t="shared" si="3"/>
        <v>1.2763636162648783E-3</v>
      </c>
      <c r="G102" s="169" t="s">
        <v>791</v>
      </c>
      <c r="H102" s="132" t="s">
        <v>792</v>
      </c>
      <c r="I102" s="39"/>
    </row>
    <row r="103" spans="1:9" s="3" customFormat="1" ht="24" hidden="1" customHeight="1" outlineLevel="3">
      <c r="A103" s="14">
        <v>102</v>
      </c>
      <c r="B103" s="14" t="s">
        <v>2</v>
      </c>
      <c r="C103" s="14" t="s">
        <v>141</v>
      </c>
      <c r="D103" s="29" t="s">
        <v>1113</v>
      </c>
      <c r="E103" s="102">
        <v>38.612114200936958</v>
      </c>
      <c r="F103" s="150">
        <f t="shared" si="3"/>
        <v>1.7550964294839606E-3</v>
      </c>
      <c r="G103" s="165" t="s">
        <v>1114</v>
      </c>
      <c r="H103" s="128" t="s">
        <v>283</v>
      </c>
      <c r="I103" s="39"/>
    </row>
    <row r="104" spans="1:9" s="3" customFormat="1" ht="24" hidden="1" customHeight="1" outlineLevel="2" collapsed="1">
      <c r="A104" s="17">
        <v>103</v>
      </c>
      <c r="B104" s="17" t="s">
        <v>2</v>
      </c>
      <c r="C104" s="17" t="s">
        <v>270</v>
      </c>
      <c r="D104" s="31"/>
      <c r="E104" s="104">
        <f>SUM(E105:E107)</f>
        <v>44.751272094681838</v>
      </c>
      <c r="F104" s="152">
        <f t="shared" si="3"/>
        <v>2.0341491133975612E-3</v>
      </c>
      <c r="G104" s="171"/>
      <c r="H104" s="134"/>
      <c r="I104" s="39"/>
    </row>
    <row r="105" spans="1:9" s="3" customFormat="1" ht="24" hidden="1" customHeight="1" outlineLevel="3">
      <c r="A105" s="14">
        <v>104</v>
      </c>
      <c r="B105" s="14" t="s">
        <v>2</v>
      </c>
      <c r="C105" s="14" t="s">
        <v>142</v>
      </c>
      <c r="D105" s="29" t="s">
        <v>112</v>
      </c>
      <c r="E105" s="102">
        <v>10.16001786812957</v>
      </c>
      <c r="F105" s="150">
        <f t="shared" si="3"/>
        <v>4.6181908069190219E-4</v>
      </c>
      <c r="G105" s="169" t="s">
        <v>667</v>
      </c>
      <c r="H105" s="132" t="s">
        <v>668</v>
      </c>
      <c r="I105" s="39"/>
    </row>
    <row r="106" spans="1:9" s="3" customFormat="1" ht="24" hidden="1" customHeight="1" outlineLevel="3">
      <c r="A106" s="14">
        <v>105</v>
      </c>
      <c r="B106" s="14" t="s">
        <v>2</v>
      </c>
      <c r="C106" s="14" t="s">
        <v>142</v>
      </c>
      <c r="D106" s="29" t="s">
        <v>111</v>
      </c>
      <c r="E106" s="102">
        <v>24.93822567631803</v>
      </c>
      <c r="F106" s="150">
        <f t="shared" si="3"/>
        <v>1.1335559253346688E-3</v>
      </c>
      <c r="G106" s="169" t="s">
        <v>669</v>
      </c>
      <c r="H106" s="132" t="s">
        <v>670</v>
      </c>
      <c r="I106" s="39"/>
    </row>
    <row r="107" spans="1:9" s="3" customFormat="1" ht="24" hidden="1" customHeight="1" outlineLevel="3">
      <c r="A107" s="14">
        <v>106</v>
      </c>
      <c r="B107" s="14" t="s">
        <v>2</v>
      </c>
      <c r="C107" s="14" t="s">
        <v>142</v>
      </c>
      <c r="D107" s="29" t="s">
        <v>1115</v>
      </c>
      <c r="E107" s="102">
        <v>9.6530285502342394</v>
      </c>
      <c r="F107" s="150">
        <f t="shared" si="3"/>
        <v>4.3877410737099015E-4</v>
      </c>
      <c r="G107" s="165" t="s">
        <v>1116</v>
      </c>
      <c r="H107" s="128" t="s">
        <v>1117</v>
      </c>
      <c r="I107" s="39"/>
    </row>
    <row r="108" spans="1:9" s="3" customFormat="1" ht="24" hidden="1" customHeight="1" outlineLevel="2" collapsed="1">
      <c r="A108" s="17">
        <v>107</v>
      </c>
      <c r="B108" s="17" t="s">
        <v>2</v>
      </c>
      <c r="C108" s="17" t="s">
        <v>271</v>
      </c>
      <c r="D108" s="31"/>
      <c r="E108" s="104">
        <f>SUM(E109:E113)</f>
        <v>157.10315042522276</v>
      </c>
      <c r="F108" s="152">
        <f t="shared" si="3"/>
        <v>7.1410536324711055E-3</v>
      </c>
      <c r="G108" s="171"/>
      <c r="H108" s="134"/>
      <c r="I108" s="39"/>
    </row>
    <row r="109" spans="1:9" s="3" customFormat="1" ht="24" hidden="1" customHeight="1" outlineLevel="3">
      <c r="A109" s="14">
        <v>108</v>
      </c>
      <c r="B109" s="14" t="s">
        <v>2</v>
      </c>
      <c r="C109" s="14" t="s">
        <v>143</v>
      </c>
      <c r="D109" s="29" t="s">
        <v>110</v>
      </c>
      <c r="E109" s="102">
        <v>26.063177085632447</v>
      </c>
      <c r="F109" s="150">
        <f t="shared" si="3"/>
        <v>1.1846900899016733E-3</v>
      </c>
      <c r="G109" s="169" t="s">
        <v>671</v>
      </c>
      <c r="H109" s="132" t="s">
        <v>672</v>
      </c>
      <c r="I109" s="39"/>
    </row>
    <row r="110" spans="1:9" s="3" customFormat="1" ht="24" hidden="1" customHeight="1" outlineLevel="3">
      <c r="A110" s="14">
        <v>109</v>
      </c>
      <c r="B110" s="14" t="s">
        <v>2</v>
      </c>
      <c r="C110" s="14" t="s">
        <v>143</v>
      </c>
      <c r="D110" s="29" t="s">
        <v>767</v>
      </c>
      <c r="E110" s="102">
        <v>28.079994287055069</v>
      </c>
      <c r="F110" s="150">
        <f t="shared" si="3"/>
        <v>1.2763636162648783E-3</v>
      </c>
      <c r="G110" s="169" t="s">
        <v>774</v>
      </c>
      <c r="H110" s="132" t="s">
        <v>779</v>
      </c>
      <c r="I110" s="39"/>
    </row>
    <row r="111" spans="1:9" s="3" customFormat="1" ht="24" hidden="1" customHeight="1" outlineLevel="3">
      <c r="A111" s="14">
        <v>110</v>
      </c>
      <c r="B111" s="14" t="s">
        <v>2</v>
      </c>
      <c r="C111" s="14" t="s">
        <v>143</v>
      </c>
      <c r="D111" s="29" t="s">
        <v>809</v>
      </c>
      <c r="E111" s="102">
        <v>28.079994287055069</v>
      </c>
      <c r="F111" s="150">
        <f t="shared" si="3"/>
        <v>1.2763636162648783E-3</v>
      </c>
      <c r="G111" s="169" t="s">
        <v>775</v>
      </c>
      <c r="H111" s="132" t="s">
        <v>778</v>
      </c>
      <c r="I111" s="39"/>
    </row>
    <row r="112" spans="1:9" s="3" customFormat="1" ht="24" hidden="1" customHeight="1" outlineLevel="3">
      <c r="A112" s="14">
        <v>111</v>
      </c>
      <c r="B112" s="14" t="s">
        <v>2</v>
      </c>
      <c r="C112" s="14" t="s">
        <v>143</v>
      </c>
      <c r="D112" s="29" t="s">
        <v>768</v>
      </c>
      <c r="E112" s="102">
        <v>28.079994287055069</v>
      </c>
      <c r="F112" s="150">
        <f t="shared" si="3"/>
        <v>1.2763636162648783E-3</v>
      </c>
      <c r="G112" s="169" t="s">
        <v>776</v>
      </c>
      <c r="H112" s="132" t="s">
        <v>780</v>
      </c>
      <c r="I112" s="39"/>
    </row>
    <row r="113" spans="1:9" s="3" customFormat="1" ht="24" hidden="1" customHeight="1" outlineLevel="3">
      <c r="A113" s="14">
        <v>112</v>
      </c>
      <c r="B113" s="14" t="s">
        <v>2</v>
      </c>
      <c r="C113" s="14" t="s">
        <v>143</v>
      </c>
      <c r="D113" s="29" t="s">
        <v>769</v>
      </c>
      <c r="E113" s="102">
        <v>46.799990478425102</v>
      </c>
      <c r="F113" s="150">
        <f t="shared" si="3"/>
        <v>2.1272726937747967E-3</v>
      </c>
      <c r="G113" s="169" t="s">
        <v>777</v>
      </c>
      <c r="H113" s="132" t="s">
        <v>781</v>
      </c>
      <c r="I113" s="39"/>
    </row>
    <row r="114" spans="1:9" s="3" customFormat="1" ht="24" hidden="1" customHeight="1" outlineLevel="2" collapsed="1">
      <c r="A114" s="17">
        <v>113</v>
      </c>
      <c r="B114" s="17" t="s">
        <v>2</v>
      </c>
      <c r="C114" s="17" t="s">
        <v>272</v>
      </c>
      <c r="D114" s="33"/>
      <c r="E114" s="104">
        <f>SUM(E115)</f>
        <v>2200</v>
      </c>
      <c r="F114" s="152">
        <f t="shared" si="3"/>
        <v>0.10000001877056028</v>
      </c>
      <c r="G114" s="171"/>
      <c r="H114" s="134"/>
      <c r="I114" s="39"/>
    </row>
    <row r="115" spans="1:9" s="3" customFormat="1" ht="24" hidden="1" customHeight="1" outlineLevel="3">
      <c r="A115" s="14">
        <v>114</v>
      </c>
      <c r="B115" s="14" t="s">
        <v>2</v>
      </c>
      <c r="C115" s="14" t="s">
        <v>646</v>
      </c>
      <c r="D115" s="29" t="s">
        <v>788</v>
      </c>
      <c r="E115" s="102">
        <v>2200</v>
      </c>
      <c r="F115" s="150">
        <f t="shared" si="3"/>
        <v>0.10000001877056028</v>
      </c>
      <c r="G115" s="165" t="s">
        <v>673</v>
      </c>
      <c r="H115" s="128" t="s">
        <v>674</v>
      </c>
      <c r="I115" s="39"/>
    </row>
    <row r="116" spans="1:9" s="3" customFormat="1" ht="24" customHeight="1" outlineLevel="1" collapsed="1">
      <c r="A116" s="15">
        <v>115</v>
      </c>
      <c r="B116" s="15" t="s">
        <v>101</v>
      </c>
      <c r="C116" s="15"/>
      <c r="D116" s="30"/>
      <c r="E116" s="103">
        <f>E117+E125+E129+E138</f>
        <v>566.02388986393578</v>
      </c>
      <c r="F116" s="151">
        <f t="shared" si="3"/>
        <v>2.5728363459535965E-2</v>
      </c>
      <c r="G116" s="174"/>
      <c r="H116" s="138"/>
      <c r="I116" s="39"/>
    </row>
    <row r="117" spans="1:9" s="3" customFormat="1" ht="24" hidden="1" customHeight="1" outlineLevel="2">
      <c r="A117" s="17">
        <v>116</v>
      </c>
      <c r="B117" s="17" t="s">
        <v>101</v>
      </c>
      <c r="C117" s="17" t="s">
        <v>144</v>
      </c>
      <c r="D117" s="31"/>
      <c r="E117" s="104">
        <f>SUM(E118:E124)</f>
        <v>223.68047824280919</v>
      </c>
      <c r="F117" s="152">
        <f t="shared" si="3"/>
        <v>1.0167296374040373E-2</v>
      </c>
      <c r="G117" s="171"/>
      <c r="H117" s="134"/>
      <c r="I117" s="39"/>
    </row>
    <row r="118" spans="1:9" s="3" customFormat="1" ht="24" hidden="1" customHeight="1" outlineLevel="3">
      <c r="A118" s="14">
        <v>117</v>
      </c>
      <c r="B118" s="14" t="s">
        <v>101</v>
      </c>
      <c r="C118" s="14" t="s">
        <v>133</v>
      </c>
      <c r="D118" s="29" t="s">
        <v>109</v>
      </c>
      <c r="E118" s="102">
        <v>19.396397748247363</v>
      </c>
      <c r="F118" s="150">
        <f t="shared" si="3"/>
        <v>8.816546085936316E-4</v>
      </c>
      <c r="G118" s="169" t="s">
        <v>826</v>
      </c>
      <c r="H118" s="132" t="s">
        <v>340</v>
      </c>
      <c r="I118" s="39"/>
    </row>
    <row r="119" spans="1:9" s="3" customFormat="1" ht="24" hidden="1" customHeight="1" outlineLevel="3">
      <c r="A119" s="14">
        <v>118</v>
      </c>
      <c r="B119" s="14" t="s">
        <v>101</v>
      </c>
      <c r="C119" s="14" t="s">
        <v>133</v>
      </c>
      <c r="D119" s="29" t="s">
        <v>824</v>
      </c>
      <c r="E119" s="102">
        <v>34.631992954034587</v>
      </c>
      <c r="F119" s="150">
        <f t="shared" si="3"/>
        <v>1.5741817933933502E-3</v>
      </c>
      <c r="G119" s="169" t="s">
        <v>827</v>
      </c>
      <c r="H119" s="132" t="s">
        <v>341</v>
      </c>
      <c r="I119" s="39"/>
    </row>
    <row r="120" spans="1:9" s="3" customFormat="1" ht="24" hidden="1" customHeight="1" outlineLevel="3">
      <c r="A120" s="14">
        <v>119</v>
      </c>
      <c r="B120" s="14" t="s">
        <v>101</v>
      </c>
      <c r="C120" s="14" t="s">
        <v>133</v>
      </c>
      <c r="D120" s="29" t="s">
        <v>770</v>
      </c>
      <c r="E120" s="102">
        <v>46.799990478425102</v>
      </c>
      <c r="F120" s="150">
        <f t="shared" si="3"/>
        <v>2.1272726937747967E-3</v>
      </c>
      <c r="G120" s="169" t="s">
        <v>782</v>
      </c>
      <c r="H120" s="132" t="s">
        <v>785</v>
      </c>
      <c r="I120" s="39"/>
    </row>
    <row r="121" spans="1:9" s="3" customFormat="1" ht="24" hidden="1" customHeight="1" outlineLevel="3">
      <c r="A121" s="14">
        <v>120</v>
      </c>
      <c r="B121" s="14" t="s">
        <v>101</v>
      </c>
      <c r="C121" s="14" t="s">
        <v>133</v>
      </c>
      <c r="D121" s="29" t="s">
        <v>771</v>
      </c>
      <c r="E121" s="102">
        <v>46.799990478425102</v>
      </c>
      <c r="F121" s="150">
        <f t="shared" si="3"/>
        <v>2.1272726937747967E-3</v>
      </c>
      <c r="G121" s="169" t="s">
        <v>1118</v>
      </c>
      <c r="H121" s="132" t="s">
        <v>1119</v>
      </c>
      <c r="I121" s="39"/>
    </row>
    <row r="122" spans="1:9" s="3" customFormat="1" ht="24" hidden="1" customHeight="1" outlineLevel="3">
      <c r="A122" s="14">
        <v>121</v>
      </c>
      <c r="B122" s="14" t="s">
        <v>101</v>
      </c>
      <c r="C122" s="14" t="s">
        <v>133</v>
      </c>
      <c r="D122" s="29" t="s">
        <v>772</v>
      </c>
      <c r="E122" s="102">
        <v>37.439992382740094</v>
      </c>
      <c r="F122" s="150">
        <f t="shared" si="3"/>
        <v>1.701818155019838E-3</v>
      </c>
      <c r="G122" s="169" t="s">
        <v>783</v>
      </c>
      <c r="H122" s="132" t="s">
        <v>786</v>
      </c>
      <c r="I122" s="39"/>
    </row>
    <row r="123" spans="1:9" s="3" customFormat="1" ht="24" hidden="1" customHeight="1" outlineLevel="3">
      <c r="A123" s="14">
        <v>122</v>
      </c>
      <c r="B123" s="14" t="s">
        <v>101</v>
      </c>
      <c r="C123" s="14" t="s">
        <v>133</v>
      </c>
      <c r="D123" s="29" t="s">
        <v>1120</v>
      </c>
      <c r="E123" s="102">
        <v>19.306057100468479</v>
      </c>
      <c r="F123" s="150">
        <f t="shared" si="3"/>
        <v>8.775482147419803E-4</v>
      </c>
      <c r="G123" s="165" t="s">
        <v>1121</v>
      </c>
      <c r="H123" s="128" t="s">
        <v>1122</v>
      </c>
      <c r="I123" s="39"/>
    </row>
    <row r="124" spans="1:9" s="3" customFormat="1" ht="24" hidden="1" customHeight="1" outlineLevel="3">
      <c r="A124" s="14">
        <v>123</v>
      </c>
      <c r="B124" s="14" t="s">
        <v>101</v>
      </c>
      <c r="C124" s="14" t="s">
        <v>133</v>
      </c>
      <c r="D124" s="29" t="s">
        <v>1123</v>
      </c>
      <c r="E124" s="102">
        <v>19.306057100468479</v>
      </c>
      <c r="F124" s="150">
        <f t="shared" si="3"/>
        <v>8.775482147419803E-4</v>
      </c>
      <c r="G124" s="169" t="s">
        <v>1124</v>
      </c>
      <c r="H124" s="132" t="s">
        <v>1125</v>
      </c>
      <c r="I124" s="39"/>
    </row>
    <row r="125" spans="1:9" s="3" customFormat="1" ht="24" hidden="1" customHeight="1" outlineLevel="2">
      <c r="A125" s="17">
        <v>124</v>
      </c>
      <c r="B125" s="17" t="s">
        <v>101</v>
      </c>
      <c r="C125" s="17" t="s">
        <v>145</v>
      </c>
      <c r="D125" s="31"/>
      <c r="E125" s="104">
        <f>SUM(E126:E128)</f>
        <v>74.014657256509551</v>
      </c>
      <c r="F125" s="152">
        <f t="shared" si="3"/>
        <v>3.3643032340670643E-3</v>
      </c>
      <c r="G125" s="171"/>
      <c r="H125" s="134"/>
      <c r="I125" s="39"/>
    </row>
    <row r="126" spans="1:9" s="3" customFormat="1" ht="24" hidden="1" customHeight="1" outlineLevel="3">
      <c r="A126" s="14">
        <v>125</v>
      </c>
      <c r="B126" s="14" t="s">
        <v>101</v>
      </c>
      <c r="C126" s="14" t="s">
        <v>146</v>
      </c>
      <c r="D126" s="29" t="s">
        <v>773</v>
      </c>
      <c r="E126" s="102">
        <v>9.3599980956850235</v>
      </c>
      <c r="F126" s="150">
        <f t="shared" si="3"/>
        <v>4.254545387549595E-4</v>
      </c>
      <c r="G126" s="169" t="s">
        <v>784</v>
      </c>
      <c r="H126" s="132" t="s">
        <v>787</v>
      </c>
      <c r="I126" s="39"/>
    </row>
    <row r="127" spans="1:9" s="3" customFormat="1" ht="24" hidden="1" customHeight="1" outlineLevel="3">
      <c r="A127" s="14">
        <v>126</v>
      </c>
      <c r="B127" s="14" t="s">
        <v>101</v>
      </c>
      <c r="C127" s="14" t="s">
        <v>146</v>
      </c>
      <c r="D127" s="29" t="s">
        <v>825</v>
      </c>
      <c r="E127" s="102">
        <v>24.93822567631803</v>
      </c>
      <c r="F127" s="150">
        <f t="shared" si="3"/>
        <v>1.1335559253346688E-3</v>
      </c>
      <c r="G127" s="169" t="s">
        <v>828</v>
      </c>
      <c r="H127" s="132" t="s">
        <v>830</v>
      </c>
      <c r="I127" s="39"/>
    </row>
    <row r="128" spans="1:9" s="3" customFormat="1" ht="24" hidden="1" customHeight="1" outlineLevel="3">
      <c r="A128" s="14">
        <v>127</v>
      </c>
      <c r="B128" s="14" t="s">
        <v>101</v>
      </c>
      <c r="C128" s="14" t="s">
        <v>146</v>
      </c>
      <c r="D128" s="29" t="s">
        <v>108</v>
      </c>
      <c r="E128" s="102">
        <v>39.716433484506496</v>
      </c>
      <c r="F128" s="150">
        <f t="shared" si="3"/>
        <v>1.8052927699774358E-3</v>
      </c>
      <c r="G128" s="169" t="s">
        <v>829</v>
      </c>
      <c r="H128" s="132" t="s">
        <v>342</v>
      </c>
      <c r="I128" s="39"/>
    </row>
    <row r="129" spans="1:9" s="3" customFormat="1" ht="24" hidden="1" customHeight="1" outlineLevel="2">
      <c r="A129" s="17">
        <v>128</v>
      </c>
      <c r="B129" s="17" t="s">
        <v>101</v>
      </c>
      <c r="C129" s="17" t="s">
        <v>147</v>
      </c>
      <c r="D129" s="31"/>
      <c r="E129" s="104">
        <f>SUM(E130:E137)</f>
        <v>238.31051975423421</v>
      </c>
      <c r="F129" s="152">
        <f t="shared" si="3"/>
        <v>1.0832298385747908E-2</v>
      </c>
      <c r="G129" s="171"/>
      <c r="H129" s="134"/>
      <c r="I129" s="39"/>
    </row>
    <row r="130" spans="1:9" s="3" customFormat="1" ht="24" hidden="1" customHeight="1" outlineLevel="3">
      <c r="A130" s="14">
        <v>129</v>
      </c>
      <c r="B130" s="14" t="s">
        <v>101</v>
      </c>
      <c r="C130" s="14" t="s">
        <v>148</v>
      </c>
      <c r="D130" s="29" t="s">
        <v>107</v>
      </c>
      <c r="E130" s="102">
        <v>14.778207808188466</v>
      </c>
      <c r="F130" s="150">
        <f t="shared" si="3"/>
        <v>6.717368446427669E-4</v>
      </c>
      <c r="G130" s="172" t="s">
        <v>329</v>
      </c>
      <c r="H130" s="135" t="s">
        <v>1126</v>
      </c>
      <c r="I130" s="39"/>
    </row>
    <row r="131" spans="1:9" s="3" customFormat="1" ht="24" hidden="1" customHeight="1" outlineLevel="3">
      <c r="A131" s="14">
        <v>130</v>
      </c>
      <c r="B131" s="14" t="s">
        <v>101</v>
      </c>
      <c r="C131" s="14" t="s">
        <v>148</v>
      </c>
      <c r="D131" s="29" t="s">
        <v>106</v>
      </c>
      <c r="E131" s="102">
        <v>24.93822567631803</v>
      </c>
      <c r="F131" s="150">
        <f t="shared" si="3"/>
        <v>1.1335559253346688E-3</v>
      </c>
      <c r="G131" s="172" t="s">
        <v>330</v>
      </c>
      <c r="H131" s="135" t="s">
        <v>1127</v>
      </c>
      <c r="I131" s="39"/>
    </row>
    <row r="132" spans="1:9" s="3" customFormat="1" ht="24" hidden="1" customHeight="1" outlineLevel="3">
      <c r="A132" s="14">
        <v>131</v>
      </c>
      <c r="B132" s="14" t="s">
        <v>101</v>
      </c>
      <c r="C132" s="14" t="s">
        <v>148</v>
      </c>
      <c r="D132" s="29" t="s">
        <v>105</v>
      </c>
      <c r="E132" s="102">
        <v>37.5</v>
      </c>
      <c r="F132" s="150">
        <f t="shared" si="3"/>
        <v>1.7045457744981867E-3</v>
      </c>
      <c r="G132" s="172" t="s">
        <v>331</v>
      </c>
      <c r="H132" s="135" t="s">
        <v>1128</v>
      </c>
      <c r="I132" s="39"/>
    </row>
    <row r="133" spans="1:9" s="3" customFormat="1" ht="24" hidden="1" customHeight="1" outlineLevel="3">
      <c r="A133" s="14">
        <v>132</v>
      </c>
      <c r="B133" s="14" t="s">
        <v>101</v>
      </c>
      <c r="C133" s="14" t="s">
        <v>148</v>
      </c>
      <c r="D133" s="29" t="s">
        <v>1129</v>
      </c>
      <c r="E133" s="102">
        <v>37.5</v>
      </c>
      <c r="F133" s="150">
        <f t="shared" si="3"/>
        <v>1.7045457744981867E-3</v>
      </c>
      <c r="G133" s="172" t="s">
        <v>1130</v>
      </c>
      <c r="H133" s="135" t="s">
        <v>1131</v>
      </c>
      <c r="I133" s="39"/>
    </row>
    <row r="134" spans="1:9" s="3" customFormat="1" ht="24" hidden="1" customHeight="1" outlineLevel="3">
      <c r="A134" s="14">
        <v>133</v>
      </c>
      <c r="B134" s="14" t="s">
        <v>101</v>
      </c>
      <c r="C134" s="14" t="s">
        <v>148</v>
      </c>
      <c r="D134" s="29" t="s">
        <v>103</v>
      </c>
      <c r="E134" s="102">
        <v>44.140745096331322</v>
      </c>
      <c r="F134" s="150">
        <f t="shared" si="3"/>
        <v>2.0063978809907496E-3</v>
      </c>
      <c r="G134" s="172" t="s">
        <v>1132</v>
      </c>
      <c r="H134" s="135" t="s">
        <v>1133</v>
      </c>
      <c r="I134" s="39"/>
    </row>
    <row r="135" spans="1:9" s="3" customFormat="1" ht="24" hidden="1" customHeight="1" outlineLevel="3">
      <c r="A135" s="14">
        <v>134</v>
      </c>
      <c r="B135" s="14" t="s">
        <v>101</v>
      </c>
      <c r="C135" s="14" t="s">
        <v>148</v>
      </c>
      <c r="D135" s="29" t="s">
        <v>102</v>
      </c>
      <c r="E135" s="102">
        <v>35.312596077065059</v>
      </c>
      <c r="F135" s="150">
        <f t="shared" ref="F135:F198" si="4">E135/$E$2</f>
        <v>1.6051183047925998E-3</v>
      </c>
      <c r="G135" s="172" t="s">
        <v>332</v>
      </c>
      <c r="H135" s="135" t="s">
        <v>1134</v>
      </c>
      <c r="I135" s="39"/>
    </row>
    <row r="136" spans="1:9" s="3" customFormat="1" ht="24" hidden="1" customHeight="1" outlineLevel="3">
      <c r="A136" s="14">
        <v>135</v>
      </c>
      <c r="B136" s="14" t="s">
        <v>101</v>
      </c>
      <c r="C136" s="14" t="s">
        <v>148</v>
      </c>
      <c r="D136" s="29" t="s">
        <v>100</v>
      </c>
      <c r="E136" s="102">
        <v>22.070372548165661</v>
      </c>
      <c r="F136" s="150">
        <f t="shared" si="4"/>
        <v>1.0031989404953748E-3</v>
      </c>
      <c r="G136" s="172" t="s">
        <v>333</v>
      </c>
      <c r="H136" s="135" t="s">
        <v>1135</v>
      </c>
      <c r="I136" s="39"/>
    </row>
    <row r="137" spans="1:9" s="3" customFormat="1" ht="24" hidden="1" customHeight="1" outlineLevel="3">
      <c r="A137" s="14">
        <v>136</v>
      </c>
      <c r="B137" s="14" t="s">
        <v>101</v>
      </c>
      <c r="C137" s="14" t="s">
        <v>148</v>
      </c>
      <c r="D137" s="29" t="s">
        <v>265</v>
      </c>
      <c r="E137" s="102">
        <v>22.070372548165661</v>
      </c>
      <c r="F137" s="150">
        <f t="shared" si="4"/>
        <v>1.0031989404953748E-3</v>
      </c>
      <c r="G137" s="172" t="s">
        <v>1136</v>
      </c>
      <c r="H137" s="135" t="s">
        <v>1137</v>
      </c>
      <c r="I137" s="39"/>
    </row>
    <row r="138" spans="1:9" s="3" customFormat="1" ht="24" hidden="1" customHeight="1" outlineLevel="2">
      <c r="A138" s="17">
        <v>137</v>
      </c>
      <c r="B138" s="17" t="s">
        <v>101</v>
      </c>
      <c r="C138" s="17" t="s">
        <v>844</v>
      </c>
      <c r="D138" s="31"/>
      <c r="E138" s="104">
        <f>SUM(E139)</f>
        <v>30.018234610382823</v>
      </c>
      <c r="F138" s="152">
        <f t="shared" si="4"/>
        <v>1.3644654656806204E-3</v>
      </c>
      <c r="G138" s="171"/>
      <c r="H138" s="134"/>
      <c r="I138" s="39"/>
    </row>
    <row r="139" spans="1:9" s="3" customFormat="1" ht="24" hidden="1" customHeight="1" outlineLevel="3">
      <c r="A139" s="14">
        <v>138</v>
      </c>
      <c r="B139" s="14" t="s">
        <v>101</v>
      </c>
      <c r="C139" s="14" t="s">
        <v>831</v>
      </c>
      <c r="D139" s="29" t="s">
        <v>845</v>
      </c>
      <c r="E139" s="102">
        <v>30.018234610382823</v>
      </c>
      <c r="F139" s="150">
        <f t="shared" si="4"/>
        <v>1.3644654656806204E-3</v>
      </c>
      <c r="G139" s="165" t="s">
        <v>1138</v>
      </c>
      <c r="H139" s="132" t="s">
        <v>1139</v>
      </c>
      <c r="I139" s="39"/>
    </row>
    <row r="140" spans="1:9" s="4" customFormat="1" ht="24" customHeight="1" outlineLevel="1" collapsed="1">
      <c r="A140" s="19">
        <v>139</v>
      </c>
      <c r="B140" s="19" t="s">
        <v>98</v>
      </c>
      <c r="C140" s="19"/>
      <c r="D140" s="34"/>
      <c r="E140" s="107">
        <f>E141+E143</f>
        <v>106.48548449229155</v>
      </c>
      <c r="F140" s="154">
        <f t="shared" si="4"/>
        <v>4.840250203646073E-3</v>
      </c>
      <c r="G140" s="174"/>
      <c r="H140" s="138"/>
      <c r="I140" s="39"/>
    </row>
    <row r="141" spans="1:9" s="4" customFormat="1" ht="24" hidden="1" customHeight="1" outlineLevel="2" collapsed="1">
      <c r="A141" s="20">
        <v>140</v>
      </c>
      <c r="B141" s="20" t="s">
        <v>98</v>
      </c>
      <c r="C141" s="20" t="s">
        <v>149</v>
      </c>
      <c r="D141" s="35"/>
      <c r="E141" s="108">
        <f>SUM(E142)</f>
        <v>25.400044670323922</v>
      </c>
      <c r="F141" s="155">
        <f t="shared" si="4"/>
        <v>1.1545477017297554E-3</v>
      </c>
      <c r="G141" s="175"/>
      <c r="H141" s="139"/>
      <c r="I141" s="39"/>
    </row>
    <row r="142" spans="1:9" s="3" customFormat="1" ht="24" hidden="1" customHeight="1" outlineLevel="3">
      <c r="A142" s="14">
        <v>141</v>
      </c>
      <c r="B142" s="14" t="s">
        <v>98</v>
      </c>
      <c r="C142" s="14" t="s">
        <v>133</v>
      </c>
      <c r="D142" s="29" t="s">
        <v>226</v>
      </c>
      <c r="E142" s="102">
        <v>25.400044670323922</v>
      </c>
      <c r="F142" s="150">
        <f t="shared" si="4"/>
        <v>1.1545477017297554E-3</v>
      </c>
      <c r="G142" s="165" t="s">
        <v>480</v>
      </c>
      <c r="H142" s="128" t="s">
        <v>481</v>
      </c>
      <c r="I142" s="39"/>
    </row>
    <row r="143" spans="1:9" s="4" customFormat="1" ht="24" hidden="1" customHeight="1" outlineLevel="2" collapsed="1">
      <c r="A143" s="20">
        <v>142</v>
      </c>
      <c r="B143" s="20" t="s">
        <v>98</v>
      </c>
      <c r="C143" s="20" t="s">
        <v>150</v>
      </c>
      <c r="D143" s="35"/>
      <c r="E143" s="108">
        <f>SUM(E144:E147)</f>
        <v>81.085439821967626</v>
      </c>
      <c r="F143" s="155">
        <f t="shared" si="4"/>
        <v>3.6857025019163179E-3</v>
      </c>
      <c r="G143" s="175"/>
      <c r="H143" s="139"/>
      <c r="I143" s="39"/>
    </row>
    <row r="144" spans="1:9" s="3" customFormat="1" ht="24" hidden="1" customHeight="1" outlineLevel="3">
      <c r="A144" s="14">
        <v>143</v>
      </c>
      <c r="B144" s="14" t="s">
        <v>98</v>
      </c>
      <c r="C144" s="14" t="s">
        <v>151</v>
      </c>
      <c r="D144" s="32" t="s">
        <v>1140</v>
      </c>
      <c r="E144" s="105">
        <v>20.271359955491906</v>
      </c>
      <c r="F144" s="153">
        <f t="shared" si="4"/>
        <v>9.2142562547907947E-4</v>
      </c>
      <c r="G144" s="172" t="s">
        <v>1141</v>
      </c>
      <c r="H144" s="136" t="s">
        <v>1142</v>
      </c>
      <c r="I144" s="39"/>
    </row>
    <row r="145" spans="1:9" s="3" customFormat="1" ht="24" hidden="1" customHeight="1" outlineLevel="3">
      <c r="A145" s="14">
        <v>144</v>
      </c>
      <c r="B145" s="14" t="s">
        <v>98</v>
      </c>
      <c r="C145" s="14" t="s">
        <v>151</v>
      </c>
      <c r="D145" s="29" t="s">
        <v>368</v>
      </c>
      <c r="E145" s="102">
        <v>20.271359955491906</v>
      </c>
      <c r="F145" s="150">
        <f t="shared" si="4"/>
        <v>9.2142562547907947E-4</v>
      </c>
      <c r="G145" s="172" t="s">
        <v>1143</v>
      </c>
      <c r="H145" s="136" t="s">
        <v>1144</v>
      </c>
      <c r="I145" s="39"/>
    </row>
    <row r="146" spans="1:9" s="3" customFormat="1" ht="24" hidden="1" customHeight="1" outlineLevel="3">
      <c r="A146" s="14">
        <v>145</v>
      </c>
      <c r="B146" s="14" t="s">
        <v>98</v>
      </c>
      <c r="C146" s="14" t="s">
        <v>151</v>
      </c>
      <c r="D146" s="29" t="s">
        <v>99</v>
      </c>
      <c r="E146" s="102">
        <v>20.271359955491906</v>
      </c>
      <c r="F146" s="150">
        <f t="shared" si="4"/>
        <v>9.2142562547907947E-4</v>
      </c>
      <c r="G146" s="169" t="s">
        <v>484</v>
      </c>
      <c r="H146" s="132" t="s">
        <v>485</v>
      </c>
      <c r="I146" s="39"/>
    </row>
    <row r="147" spans="1:9" s="3" customFormat="1" ht="24" hidden="1" customHeight="1" outlineLevel="3">
      <c r="A147" s="14">
        <v>146</v>
      </c>
      <c r="B147" s="14" t="s">
        <v>98</v>
      </c>
      <c r="C147" s="14" t="s">
        <v>151</v>
      </c>
      <c r="D147" s="29" t="s">
        <v>369</v>
      </c>
      <c r="E147" s="102">
        <v>20.271359955491906</v>
      </c>
      <c r="F147" s="150">
        <f t="shared" si="4"/>
        <v>9.2142562547907947E-4</v>
      </c>
      <c r="G147" s="169" t="s">
        <v>486</v>
      </c>
      <c r="H147" s="132" t="s">
        <v>487</v>
      </c>
      <c r="I147" s="39"/>
    </row>
    <row r="148" spans="1:9" s="3" customFormat="1" ht="24" customHeight="1" outlineLevel="1" collapsed="1">
      <c r="A148" s="15">
        <v>147</v>
      </c>
      <c r="B148" s="15" t="s">
        <v>88</v>
      </c>
      <c r="C148" s="15"/>
      <c r="D148" s="30"/>
      <c r="E148" s="103">
        <f>E149+E158+E164+E169+E175+E179</f>
        <v>769.09408264128695</v>
      </c>
      <c r="F148" s="151">
        <f t="shared" si="4"/>
        <v>3.4958828500207061E-2</v>
      </c>
      <c r="G148" s="167"/>
      <c r="H148" s="129"/>
      <c r="I148" s="39"/>
    </row>
    <row r="149" spans="1:9" s="3" customFormat="1" ht="24" hidden="1" customHeight="1" outlineLevel="2">
      <c r="A149" s="17">
        <v>148</v>
      </c>
      <c r="B149" s="17" t="s">
        <v>88</v>
      </c>
      <c r="C149" s="17" t="s">
        <v>390</v>
      </c>
      <c r="D149" s="31"/>
      <c r="E149" s="104">
        <f>SUM(E150:E157)</f>
        <v>151.29594873837402</v>
      </c>
      <c r="F149" s="152">
        <f t="shared" si="4"/>
        <v>6.8770898698850584E-3</v>
      </c>
      <c r="G149" s="171"/>
      <c r="H149" s="134"/>
      <c r="I149" s="39"/>
    </row>
    <row r="150" spans="1:9" s="4" customFormat="1" ht="24" hidden="1" customHeight="1" outlineLevel="3">
      <c r="A150" s="21">
        <v>149</v>
      </c>
      <c r="B150" s="21" t="s">
        <v>88</v>
      </c>
      <c r="C150" s="21" t="s">
        <v>391</v>
      </c>
      <c r="D150" s="36" t="s">
        <v>370</v>
      </c>
      <c r="E150" s="109">
        <v>18.934578754241471</v>
      </c>
      <c r="F150" s="156">
        <f t="shared" si="4"/>
        <v>8.6066283219854499E-4</v>
      </c>
      <c r="G150" s="169" t="s">
        <v>488</v>
      </c>
      <c r="H150" s="132" t="s">
        <v>489</v>
      </c>
      <c r="I150" s="39"/>
    </row>
    <row r="151" spans="1:9" s="4" customFormat="1" ht="24" hidden="1" customHeight="1" outlineLevel="3">
      <c r="A151" s="21">
        <v>150</v>
      </c>
      <c r="B151" s="21" t="s">
        <v>88</v>
      </c>
      <c r="C151" s="21" t="s">
        <v>391</v>
      </c>
      <c r="D151" s="36" t="s">
        <v>1145</v>
      </c>
      <c r="E151" s="109">
        <v>19.306057100468479</v>
      </c>
      <c r="F151" s="156">
        <f t="shared" si="4"/>
        <v>8.775482147419803E-4</v>
      </c>
      <c r="G151" s="172" t="s">
        <v>1146</v>
      </c>
      <c r="H151" s="132" t="s">
        <v>1147</v>
      </c>
      <c r="I151" s="39"/>
    </row>
    <row r="152" spans="1:9" s="4" customFormat="1" ht="24" hidden="1" customHeight="1" outlineLevel="3">
      <c r="A152" s="21">
        <v>151</v>
      </c>
      <c r="B152" s="21" t="s">
        <v>88</v>
      </c>
      <c r="C152" s="21" t="s">
        <v>391</v>
      </c>
      <c r="D152" s="36" t="s">
        <v>1148</v>
      </c>
      <c r="E152" s="109">
        <v>19.306057100468479</v>
      </c>
      <c r="F152" s="156">
        <f t="shared" si="4"/>
        <v>8.775482147419803E-4</v>
      </c>
      <c r="G152" s="172" t="s">
        <v>1149</v>
      </c>
      <c r="H152" s="132" t="s">
        <v>514</v>
      </c>
      <c r="I152" s="39"/>
    </row>
    <row r="153" spans="1:9" s="4" customFormat="1" ht="24" hidden="1" customHeight="1" outlineLevel="3">
      <c r="A153" s="21">
        <v>152</v>
      </c>
      <c r="B153" s="21" t="s">
        <v>88</v>
      </c>
      <c r="C153" s="21" t="s">
        <v>391</v>
      </c>
      <c r="D153" s="37" t="s">
        <v>810</v>
      </c>
      <c r="E153" s="110">
        <v>18.934578754241471</v>
      </c>
      <c r="F153" s="157">
        <f t="shared" si="4"/>
        <v>8.6066283219854499E-4</v>
      </c>
      <c r="G153" s="172" t="s">
        <v>1150</v>
      </c>
      <c r="H153" s="132" t="s">
        <v>1151</v>
      </c>
      <c r="I153" s="39"/>
    </row>
    <row r="154" spans="1:9" s="4" customFormat="1" ht="24" hidden="1" customHeight="1" outlineLevel="3">
      <c r="A154" s="21">
        <v>153</v>
      </c>
      <c r="B154" s="21" t="s">
        <v>88</v>
      </c>
      <c r="C154" s="21" t="s">
        <v>391</v>
      </c>
      <c r="D154" s="36" t="s">
        <v>371</v>
      </c>
      <c r="E154" s="109">
        <v>18.934578754241471</v>
      </c>
      <c r="F154" s="156">
        <f t="shared" si="4"/>
        <v>8.6066283219854499E-4</v>
      </c>
      <c r="G154" s="172" t="s">
        <v>1152</v>
      </c>
      <c r="H154" s="132" t="s">
        <v>1153</v>
      </c>
      <c r="I154" s="39"/>
    </row>
    <row r="155" spans="1:9" s="4" customFormat="1" ht="24" hidden="1" customHeight="1" outlineLevel="3">
      <c r="A155" s="21">
        <v>154</v>
      </c>
      <c r="B155" s="21" t="s">
        <v>88</v>
      </c>
      <c r="C155" s="21" t="s">
        <v>391</v>
      </c>
      <c r="D155" s="36" t="s">
        <v>372</v>
      </c>
      <c r="E155" s="109">
        <v>18.934578754241471</v>
      </c>
      <c r="F155" s="156">
        <f t="shared" si="4"/>
        <v>8.6066283219854499E-4</v>
      </c>
      <c r="G155" s="172" t="s">
        <v>1154</v>
      </c>
      <c r="H155" s="132" t="s">
        <v>1155</v>
      </c>
      <c r="I155" s="39"/>
    </row>
    <row r="156" spans="1:9" s="4" customFormat="1" ht="24" hidden="1" customHeight="1" outlineLevel="3">
      <c r="A156" s="21">
        <v>155</v>
      </c>
      <c r="B156" s="21" t="s">
        <v>88</v>
      </c>
      <c r="C156" s="21" t="s">
        <v>391</v>
      </c>
      <c r="D156" s="36" t="s">
        <v>97</v>
      </c>
      <c r="E156" s="109">
        <v>18.472759760235579</v>
      </c>
      <c r="F156" s="156">
        <f t="shared" si="4"/>
        <v>8.3967105580345848E-4</v>
      </c>
      <c r="G156" s="169" t="s">
        <v>492</v>
      </c>
      <c r="H156" s="132" t="s">
        <v>493</v>
      </c>
      <c r="I156" s="39"/>
    </row>
    <row r="157" spans="1:9" s="4" customFormat="1" ht="24" hidden="1" customHeight="1" outlineLevel="3">
      <c r="A157" s="21">
        <v>156</v>
      </c>
      <c r="B157" s="21" t="s">
        <v>88</v>
      </c>
      <c r="C157" s="21" t="s">
        <v>391</v>
      </c>
      <c r="D157" s="36" t="s">
        <v>373</v>
      </c>
      <c r="E157" s="109">
        <v>18.472759760235579</v>
      </c>
      <c r="F157" s="156">
        <f t="shared" si="4"/>
        <v>8.3967105580345848E-4</v>
      </c>
      <c r="G157" s="172" t="s">
        <v>1156</v>
      </c>
      <c r="H157" s="136" t="s">
        <v>1157</v>
      </c>
      <c r="I157" s="39"/>
    </row>
    <row r="158" spans="1:9" s="3" customFormat="1" ht="24" hidden="1" customHeight="1" outlineLevel="2">
      <c r="A158" s="16">
        <v>157</v>
      </c>
      <c r="B158" s="16" t="s">
        <v>88</v>
      </c>
      <c r="C158" s="16" t="s">
        <v>152</v>
      </c>
      <c r="D158" s="31"/>
      <c r="E158" s="104">
        <f>SUM(E159:E163)</f>
        <v>89.881033449346276</v>
      </c>
      <c r="F158" s="152">
        <f t="shared" si="4"/>
        <v>4.0855022872963564E-3</v>
      </c>
      <c r="G158" s="171"/>
      <c r="H158" s="134"/>
      <c r="I158" s="39"/>
    </row>
    <row r="159" spans="1:9" s="4" customFormat="1" ht="24" hidden="1" customHeight="1" outlineLevel="3">
      <c r="A159" s="21">
        <v>158</v>
      </c>
      <c r="B159" s="21" t="s">
        <v>88</v>
      </c>
      <c r="C159" s="21" t="s">
        <v>153</v>
      </c>
      <c r="D159" s="36" t="s">
        <v>1158</v>
      </c>
      <c r="E159" s="109">
        <v>17.375451390421635</v>
      </c>
      <c r="F159" s="156">
        <f t="shared" si="4"/>
        <v>7.8979339326778239E-4</v>
      </c>
      <c r="G159" s="172" t="s">
        <v>1159</v>
      </c>
      <c r="H159" s="136" t="s">
        <v>1160</v>
      </c>
      <c r="I159" s="39"/>
    </row>
    <row r="160" spans="1:9" s="4" customFormat="1" ht="24" hidden="1" customHeight="1" outlineLevel="3">
      <c r="A160" s="21">
        <v>159</v>
      </c>
      <c r="B160" s="21" t="s">
        <v>88</v>
      </c>
      <c r="C160" s="21" t="s">
        <v>153</v>
      </c>
      <c r="D160" s="37" t="s">
        <v>811</v>
      </c>
      <c r="E160" s="110">
        <v>17.087302778217911</v>
      </c>
      <c r="F160" s="157">
        <f t="shared" si="4"/>
        <v>7.7669572661819908E-4</v>
      </c>
      <c r="G160" s="172" t="s">
        <v>1161</v>
      </c>
      <c r="H160" s="136" t="s">
        <v>1162</v>
      </c>
      <c r="I160" s="39"/>
    </row>
    <row r="161" spans="1:9" s="4" customFormat="1" ht="24" hidden="1" customHeight="1" outlineLevel="3">
      <c r="A161" s="21">
        <v>160</v>
      </c>
      <c r="B161" s="21" t="s">
        <v>88</v>
      </c>
      <c r="C161" s="21" t="s">
        <v>153</v>
      </c>
      <c r="D161" s="36" t="s">
        <v>96</v>
      </c>
      <c r="E161" s="109">
        <v>18.472759760235579</v>
      </c>
      <c r="F161" s="156">
        <f t="shared" si="4"/>
        <v>8.3967105580345848E-4</v>
      </c>
      <c r="G161" s="172" t="s">
        <v>1163</v>
      </c>
      <c r="H161" s="136" t="s">
        <v>1164</v>
      </c>
      <c r="I161" s="39"/>
    </row>
    <row r="162" spans="1:9" s="4" customFormat="1" ht="24" hidden="1" customHeight="1" outlineLevel="3">
      <c r="A162" s="21">
        <v>161</v>
      </c>
      <c r="B162" s="21" t="s">
        <v>88</v>
      </c>
      <c r="C162" s="21" t="s">
        <v>153</v>
      </c>
      <c r="D162" s="36" t="s">
        <v>95</v>
      </c>
      <c r="E162" s="109">
        <v>18.472759760235579</v>
      </c>
      <c r="F162" s="156">
        <f t="shared" si="4"/>
        <v>8.3967105580345848E-4</v>
      </c>
      <c r="G162" s="172" t="s">
        <v>495</v>
      </c>
      <c r="H162" s="132" t="s">
        <v>496</v>
      </c>
      <c r="I162" s="39"/>
    </row>
    <row r="163" spans="1:9" s="4" customFormat="1" ht="24" hidden="1" customHeight="1" outlineLevel="3">
      <c r="A163" s="21">
        <v>162</v>
      </c>
      <c r="B163" s="21" t="s">
        <v>88</v>
      </c>
      <c r="C163" s="21" t="s">
        <v>153</v>
      </c>
      <c r="D163" s="36" t="s">
        <v>94</v>
      </c>
      <c r="E163" s="109">
        <v>18.472759760235579</v>
      </c>
      <c r="F163" s="156">
        <f t="shared" si="4"/>
        <v>8.3967105580345848E-4</v>
      </c>
      <c r="G163" s="169" t="s">
        <v>497</v>
      </c>
      <c r="H163" s="132" t="s">
        <v>498</v>
      </c>
      <c r="I163" s="39"/>
    </row>
    <row r="164" spans="1:9" s="3" customFormat="1" ht="24" hidden="1" customHeight="1" outlineLevel="2">
      <c r="A164" s="17">
        <v>163</v>
      </c>
      <c r="B164" s="17" t="s">
        <v>88</v>
      </c>
      <c r="C164" s="17" t="s">
        <v>154</v>
      </c>
      <c r="D164" s="31"/>
      <c r="E164" s="104">
        <f>SUM(E165:E168)</f>
        <v>68.974184118046324</v>
      </c>
      <c r="F164" s="152">
        <f t="shared" si="4"/>
        <v>3.1351907756766878E-3</v>
      </c>
      <c r="G164" s="171"/>
      <c r="H164" s="134"/>
      <c r="I164" s="39"/>
    </row>
    <row r="165" spans="1:9" s="3" customFormat="1" ht="24" hidden="1" customHeight="1" outlineLevel="3">
      <c r="A165" s="14">
        <v>164</v>
      </c>
      <c r="B165" s="14" t="s">
        <v>88</v>
      </c>
      <c r="C165" s="14" t="s">
        <v>155</v>
      </c>
      <c r="D165" s="32" t="s">
        <v>1165</v>
      </c>
      <c r="E165" s="105">
        <v>14.479542825351359</v>
      </c>
      <c r="F165" s="153">
        <f t="shared" si="4"/>
        <v>6.5816116105648519E-4</v>
      </c>
      <c r="G165" s="172" t="s">
        <v>1166</v>
      </c>
      <c r="H165" s="136" t="s">
        <v>1167</v>
      </c>
      <c r="I165" s="39"/>
    </row>
    <row r="166" spans="1:9" s="3" customFormat="1" ht="24" hidden="1" customHeight="1" outlineLevel="3">
      <c r="A166" s="14">
        <v>165</v>
      </c>
      <c r="B166" s="14" t="s">
        <v>88</v>
      </c>
      <c r="C166" s="14" t="s">
        <v>155</v>
      </c>
      <c r="D166" s="29" t="s">
        <v>812</v>
      </c>
      <c r="E166" s="102">
        <v>14.778207808188466</v>
      </c>
      <c r="F166" s="150">
        <f t="shared" si="4"/>
        <v>6.717368446427669E-4</v>
      </c>
      <c r="G166" s="172" t="s">
        <v>1168</v>
      </c>
      <c r="H166" s="136" t="s">
        <v>1169</v>
      </c>
      <c r="I166" s="39"/>
    </row>
    <row r="167" spans="1:9" s="3" customFormat="1" ht="24" hidden="1" customHeight="1" outlineLevel="3">
      <c r="A167" s="14">
        <v>166</v>
      </c>
      <c r="B167" s="14" t="s">
        <v>88</v>
      </c>
      <c r="C167" s="14" t="s">
        <v>155</v>
      </c>
      <c r="D167" s="29" t="s">
        <v>374</v>
      </c>
      <c r="E167" s="102">
        <v>19.858216742253248</v>
      </c>
      <c r="F167" s="150">
        <f t="shared" si="4"/>
        <v>9.0264638498871788E-4</v>
      </c>
      <c r="G167" s="169" t="s">
        <v>500</v>
      </c>
      <c r="H167" s="132" t="s">
        <v>501</v>
      </c>
      <c r="I167" s="39"/>
    </row>
    <row r="168" spans="1:9" s="3" customFormat="1" ht="24" hidden="1" customHeight="1" outlineLevel="3">
      <c r="A168" s="14">
        <v>167</v>
      </c>
      <c r="B168" s="14" t="s">
        <v>88</v>
      </c>
      <c r="C168" s="14" t="s">
        <v>155</v>
      </c>
      <c r="D168" s="29" t="s">
        <v>375</v>
      </c>
      <c r="E168" s="102">
        <v>19.858216742253248</v>
      </c>
      <c r="F168" s="150">
        <f t="shared" si="4"/>
        <v>9.0264638498871788E-4</v>
      </c>
      <c r="G168" s="169" t="s">
        <v>502</v>
      </c>
      <c r="H168" s="132" t="s">
        <v>503</v>
      </c>
      <c r="I168" s="39"/>
    </row>
    <row r="169" spans="1:9" s="3" customFormat="1" ht="24" hidden="1" customHeight="1" outlineLevel="2">
      <c r="A169" s="17">
        <v>168</v>
      </c>
      <c r="B169" s="17" t="s">
        <v>88</v>
      </c>
      <c r="C169" s="17" t="s">
        <v>156</v>
      </c>
      <c r="D169" s="31"/>
      <c r="E169" s="104">
        <f>SUM(E170:E174)</f>
        <v>83.155061960560573</v>
      </c>
      <c r="F169" s="152">
        <f t="shared" si="4"/>
        <v>3.7797762531468914E-3</v>
      </c>
      <c r="G169" s="171"/>
      <c r="H169" s="134"/>
      <c r="I169" s="39"/>
    </row>
    <row r="170" spans="1:9" s="3" customFormat="1" ht="24" hidden="1" customHeight="1" outlineLevel="3">
      <c r="A170" s="14">
        <v>169</v>
      </c>
      <c r="B170" s="14" t="s">
        <v>88</v>
      </c>
      <c r="C170" s="14" t="s">
        <v>157</v>
      </c>
      <c r="D170" s="32" t="s">
        <v>1170</v>
      </c>
      <c r="E170" s="105">
        <v>14.479542825351359</v>
      </c>
      <c r="F170" s="153">
        <f t="shared" si="4"/>
        <v>6.5816116105648519E-4</v>
      </c>
      <c r="G170" s="172" t="s">
        <v>1171</v>
      </c>
      <c r="H170" s="136" t="s">
        <v>490</v>
      </c>
      <c r="I170" s="39"/>
    </row>
    <row r="171" spans="1:9" s="3" customFormat="1" ht="24" hidden="1" customHeight="1" outlineLevel="3">
      <c r="A171" s="14">
        <v>170</v>
      </c>
      <c r="B171" s="14" t="s">
        <v>88</v>
      </c>
      <c r="C171" s="14" t="s">
        <v>157</v>
      </c>
      <c r="D171" s="32" t="s">
        <v>1172</v>
      </c>
      <c r="E171" s="105">
        <v>14.479542825351359</v>
      </c>
      <c r="F171" s="153">
        <f t="shared" si="4"/>
        <v>6.5816116105648519E-4</v>
      </c>
      <c r="G171" s="172" t="s">
        <v>482</v>
      </c>
      <c r="H171" s="136" t="s">
        <v>483</v>
      </c>
      <c r="I171" s="39"/>
    </row>
    <row r="172" spans="1:9" s="3" customFormat="1" ht="24" hidden="1" customHeight="1" outlineLevel="3">
      <c r="A172" s="14">
        <v>171</v>
      </c>
      <c r="B172" s="14" t="s">
        <v>88</v>
      </c>
      <c r="C172" s="14" t="s">
        <v>157</v>
      </c>
      <c r="D172" s="29" t="s">
        <v>813</v>
      </c>
      <c r="E172" s="102">
        <v>14.479542825351359</v>
      </c>
      <c r="F172" s="150">
        <f t="shared" si="4"/>
        <v>6.5816116105648519E-4</v>
      </c>
      <c r="G172" s="172" t="s">
        <v>1173</v>
      </c>
      <c r="H172" s="136" t="s">
        <v>504</v>
      </c>
      <c r="I172" s="39"/>
    </row>
    <row r="173" spans="1:9" s="3" customFormat="1" ht="24" hidden="1" customHeight="1" outlineLevel="3">
      <c r="A173" s="14">
        <v>172</v>
      </c>
      <c r="B173" s="14" t="s">
        <v>88</v>
      </c>
      <c r="C173" s="14" t="s">
        <v>157</v>
      </c>
      <c r="D173" s="29" t="s">
        <v>93</v>
      </c>
      <c r="E173" s="102">
        <v>19.858216742253248</v>
      </c>
      <c r="F173" s="150">
        <f t="shared" si="4"/>
        <v>9.0264638498871788E-4</v>
      </c>
      <c r="G173" s="169" t="s">
        <v>505</v>
      </c>
      <c r="H173" s="132" t="s">
        <v>506</v>
      </c>
      <c r="I173" s="39"/>
    </row>
    <row r="174" spans="1:9" s="3" customFormat="1" ht="24" hidden="1" customHeight="1" outlineLevel="3">
      <c r="A174" s="14">
        <v>173</v>
      </c>
      <c r="B174" s="14" t="s">
        <v>88</v>
      </c>
      <c r="C174" s="14" t="s">
        <v>157</v>
      </c>
      <c r="D174" s="29" t="s">
        <v>376</v>
      </c>
      <c r="E174" s="102">
        <v>19.858216742253248</v>
      </c>
      <c r="F174" s="150">
        <f t="shared" si="4"/>
        <v>9.0264638498871788E-4</v>
      </c>
      <c r="G174" s="169" t="s">
        <v>507</v>
      </c>
      <c r="H174" s="132" t="s">
        <v>508</v>
      </c>
      <c r="I174" s="39"/>
    </row>
    <row r="175" spans="1:9" s="3" customFormat="1" ht="24" hidden="1" customHeight="1" outlineLevel="2">
      <c r="A175" s="17">
        <v>174</v>
      </c>
      <c r="B175" s="17" t="s">
        <v>88</v>
      </c>
      <c r="C175" s="17" t="s">
        <v>158</v>
      </c>
      <c r="D175" s="31"/>
      <c r="E175" s="104">
        <f>SUM(E176:E178)</f>
        <v>53.230673454834431</v>
      </c>
      <c r="F175" s="152">
        <f t="shared" si="4"/>
        <v>2.4195765202968218E-3</v>
      </c>
      <c r="G175" s="171"/>
      <c r="H175" s="134"/>
      <c r="I175" s="39"/>
    </row>
    <row r="176" spans="1:9" s="3" customFormat="1" ht="24" hidden="1" customHeight="1" outlineLevel="3">
      <c r="A176" s="14">
        <v>175</v>
      </c>
      <c r="B176" s="14" t="s">
        <v>88</v>
      </c>
      <c r="C176" s="14" t="s">
        <v>159</v>
      </c>
      <c r="D176" s="29" t="s">
        <v>814</v>
      </c>
      <c r="E176" s="102">
        <v>13.514239970327935</v>
      </c>
      <c r="F176" s="150">
        <f t="shared" si="4"/>
        <v>6.1428375031938613E-4</v>
      </c>
      <c r="G176" s="172" t="s">
        <v>1174</v>
      </c>
      <c r="H176" s="136" t="s">
        <v>499</v>
      </c>
      <c r="I176" s="39"/>
    </row>
    <row r="177" spans="1:9" s="3" customFormat="1" ht="24" hidden="1" customHeight="1" outlineLevel="3">
      <c r="A177" s="14">
        <v>176</v>
      </c>
      <c r="B177" s="14" t="s">
        <v>88</v>
      </c>
      <c r="C177" s="14" t="s">
        <v>159</v>
      </c>
      <c r="D177" s="29" t="s">
        <v>377</v>
      </c>
      <c r="E177" s="102">
        <v>19.858216742253248</v>
      </c>
      <c r="F177" s="150">
        <f t="shared" si="4"/>
        <v>9.0264638498871788E-4</v>
      </c>
      <c r="G177" s="169" t="s">
        <v>510</v>
      </c>
      <c r="H177" s="132" t="s">
        <v>511</v>
      </c>
      <c r="I177" s="39"/>
    </row>
    <row r="178" spans="1:9" s="3" customFormat="1" ht="24" hidden="1" customHeight="1" outlineLevel="3">
      <c r="A178" s="14">
        <v>177</v>
      </c>
      <c r="B178" s="14" t="s">
        <v>88</v>
      </c>
      <c r="C178" s="14" t="s">
        <v>159</v>
      </c>
      <c r="D178" s="29" t="s">
        <v>378</v>
      </c>
      <c r="E178" s="102">
        <v>19.858216742253248</v>
      </c>
      <c r="F178" s="150">
        <f t="shared" si="4"/>
        <v>9.0264638498871788E-4</v>
      </c>
      <c r="G178" s="169" t="s">
        <v>512</v>
      </c>
      <c r="H178" s="132" t="s">
        <v>513</v>
      </c>
      <c r="I178" s="39"/>
    </row>
    <row r="179" spans="1:9" s="3" customFormat="1" ht="24" hidden="1" customHeight="1" outlineLevel="2">
      <c r="A179" s="17">
        <v>178</v>
      </c>
      <c r="B179" s="17" t="s">
        <v>88</v>
      </c>
      <c r="C179" s="17" t="s">
        <v>160</v>
      </c>
      <c r="D179" s="31"/>
      <c r="E179" s="104">
        <f>SUM(E180:E193)</f>
        <v>322.55718092012535</v>
      </c>
      <c r="F179" s="152">
        <f t="shared" si="4"/>
        <v>1.4661692793905248E-2</v>
      </c>
      <c r="G179" s="171"/>
      <c r="H179" s="134"/>
      <c r="I179" s="39"/>
    </row>
    <row r="180" spans="1:9" s="3" customFormat="1" ht="24" hidden="1" customHeight="1" outlineLevel="3">
      <c r="A180" s="14">
        <v>179</v>
      </c>
      <c r="B180" s="14" t="s">
        <v>88</v>
      </c>
      <c r="C180" s="14" t="s">
        <v>161</v>
      </c>
      <c r="D180" s="29" t="s">
        <v>379</v>
      </c>
      <c r="E180" s="102">
        <v>20.32003573625914</v>
      </c>
      <c r="F180" s="150">
        <f t="shared" si="4"/>
        <v>9.2363816138380439E-4</v>
      </c>
      <c r="G180" s="172" t="s">
        <v>1175</v>
      </c>
      <c r="H180" s="136" t="s">
        <v>515</v>
      </c>
      <c r="I180" s="39"/>
    </row>
    <row r="181" spans="1:9" s="3" customFormat="1" ht="24" hidden="1" customHeight="1" outlineLevel="3">
      <c r="A181" s="14">
        <v>180</v>
      </c>
      <c r="B181" s="14" t="s">
        <v>88</v>
      </c>
      <c r="C181" s="14" t="s">
        <v>161</v>
      </c>
      <c r="D181" s="32" t="s">
        <v>1176</v>
      </c>
      <c r="E181" s="105">
        <v>20.271359955491906</v>
      </c>
      <c r="F181" s="153">
        <f t="shared" si="4"/>
        <v>9.2142562547907947E-4</v>
      </c>
      <c r="G181" s="172" t="s">
        <v>1177</v>
      </c>
      <c r="H181" s="136" t="s">
        <v>494</v>
      </c>
      <c r="I181" s="39"/>
    </row>
    <row r="182" spans="1:9" s="3" customFormat="1" ht="24" hidden="1" customHeight="1" outlineLevel="3">
      <c r="A182" s="14">
        <v>181</v>
      </c>
      <c r="B182" s="14" t="s">
        <v>88</v>
      </c>
      <c r="C182" s="14" t="s">
        <v>161</v>
      </c>
      <c r="D182" s="29" t="s">
        <v>380</v>
      </c>
      <c r="E182" s="102">
        <v>20.32003573625914</v>
      </c>
      <c r="F182" s="150">
        <f t="shared" si="4"/>
        <v>9.2363816138380439E-4</v>
      </c>
      <c r="G182" s="172" t="s">
        <v>1178</v>
      </c>
      <c r="H182" s="136" t="s">
        <v>509</v>
      </c>
      <c r="I182" s="39"/>
    </row>
    <row r="183" spans="1:9" s="3" customFormat="1" ht="24" hidden="1" customHeight="1" outlineLevel="3">
      <c r="A183" s="14">
        <v>182</v>
      </c>
      <c r="B183" s="14" t="s">
        <v>88</v>
      </c>
      <c r="C183" s="14" t="s">
        <v>161</v>
      </c>
      <c r="D183" s="29" t="s">
        <v>381</v>
      </c>
      <c r="E183" s="102">
        <v>20.32003573625914</v>
      </c>
      <c r="F183" s="150">
        <f t="shared" si="4"/>
        <v>9.2363816138380439E-4</v>
      </c>
      <c r="G183" s="172" t="s">
        <v>1179</v>
      </c>
      <c r="H183" s="136" t="s">
        <v>491</v>
      </c>
      <c r="I183" s="39"/>
    </row>
    <row r="184" spans="1:9" s="3" customFormat="1" ht="24" hidden="1" customHeight="1" outlineLevel="3">
      <c r="A184" s="14">
        <v>183</v>
      </c>
      <c r="B184" s="14" t="s">
        <v>88</v>
      </c>
      <c r="C184" s="14" t="s">
        <v>161</v>
      </c>
      <c r="D184" s="29" t="s">
        <v>382</v>
      </c>
      <c r="E184" s="102">
        <v>43.438628476054078</v>
      </c>
      <c r="F184" s="150">
        <f t="shared" si="4"/>
        <v>1.9744834831694554E-3</v>
      </c>
      <c r="G184" s="169" t="s">
        <v>516</v>
      </c>
      <c r="H184" s="132" t="s">
        <v>517</v>
      </c>
      <c r="I184" s="39"/>
    </row>
    <row r="185" spans="1:9" s="3" customFormat="1" ht="24" hidden="1" customHeight="1" outlineLevel="3">
      <c r="A185" s="14">
        <v>184</v>
      </c>
      <c r="B185" s="14" t="s">
        <v>88</v>
      </c>
      <c r="C185" s="14" t="s">
        <v>161</v>
      </c>
      <c r="D185" s="29" t="s">
        <v>92</v>
      </c>
      <c r="E185" s="102">
        <v>43.438628476054078</v>
      </c>
      <c r="F185" s="150">
        <f t="shared" si="4"/>
        <v>1.9744834831694554E-3</v>
      </c>
      <c r="G185" s="176" t="s">
        <v>1180</v>
      </c>
      <c r="H185" s="132" t="s">
        <v>1181</v>
      </c>
      <c r="I185" s="39"/>
    </row>
    <row r="186" spans="1:9" s="3" customFormat="1" ht="24" hidden="1" customHeight="1" outlineLevel="3">
      <c r="A186" s="14">
        <v>185</v>
      </c>
      <c r="B186" s="14" t="s">
        <v>88</v>
      </c>
      <c r="C186" s="14" t="s">
        <v>161</v>
      </c>
      <c r="D186" s="29" t="s">
        <v>91</v>
      </c>
      <c r="E186" s="102">
        <v>19.306057100468479</v>
      </c>
      <c r="F186" s="150">
        <f t="shared" si="4"/>
        <v>8.775482147419803E-4</v>
      </c>
      <c r="G186" s="173" t="s">
        <v>518</v>
      </c>
      <c r="H186" s="137" t="s">
        <v>519</v>
      </c>
      <c r="I186" s="39"/>
    </row>
    <row r="187" spans="1:9" s="3" customFormat="1" ht="24" hidden="1" customHeight="1" outlineLevel="3">
      <c r="A187" s="14">
        <v>186</v>
      </c>
      <c r="B187" s="14" t="s">
        <v>88</v>
      </c>
      <c r="C187" s="14" t="s">
        <v>161</v>
      </c>
      <c r="D187" s="29" t="s">
        <v>1182</v>
      </c>
      <c r="E187" s="102">
        <v>19.306057100468479</v>
      </c>
      <c r="F187" s="150">
        <f t="shared" si="4"/>
        <v>8.775482147419803E-4</v>
      </c>
      <c r="G187" s="173" t="s">
        <v>1183</v>
      </c>
      <c r="H187" s="137" t="s">
        <v>1184</v>
      </c>
      <c r="I187" s="39"/>
    </row>
    <row r="188" spans="1:9" s="3" customFormat="1" ht="24" hidden="1" customHeight="1" outlineLevel="3">
      <c r="A188" s="14">
        <v>187</v>
      </c>
      <c r="B188" s="14" t="s">
        <v>88</v>
      </c>
      <c r="C188" s="14" t="s">
        <v>161</v>
      </c>
      <c r="D188" s="29" t="s">
        <v>383</v>
      </c>
      <c r="E188" s="102">
        <v>19.306057100468479</v>
      </c>
      <c r="F188" s="150">
        <f t="shared" si="4"/>
        <v>8.775482147419803E-4</v>
      </c>
      <c r="G188" s="173" t="s">
        <v>520</v>
      </c>
      <c r="H188" s="137" t="s">
        <v>521</v>
      </c>
      <c r="I188" s="39"/>
    </row>
    <row r="189" spans="1:9" s="3" customFormat="1" ht="24" hidden="1" customHeight="1" outlineLevel="3">
      <c r="A189" s="14">
        <v>188</v>
      </c>
      <c r="B189" s="14" t="s">
        <v>88</v>
      </c>
      <c r="C189" s="14" t="s">
        <v>161</v>
      </c>
      <c r="D189" s="29" t="s">
        <v>1185</v>
      </c>
      <c r="E189" s="102">
        <v>19.306057100468479</v>
      </c>
      <c r="F189" s="150">
        <f t="shared" si="4"/>
        <v>8.775482147419803E-4</v>
      </c>
      <c r="G189" s="165" t="s">
        <v>1186</v>
      </c>
      <c r="H189" s="128" t="s">
        <v>1187</v>
      </c>
      <c r="I189" s="39"/>
    </row>
    <row r="190" spans="1:9" s="3" customFormat="1" ht="24" hidden="1" customHeight="1" outlineLevel="3">
      <c r="A190" s="14">
        <v>189</v>
      </c>
      <c r="B190" s="14" t="s">
        <v>88</v>
      </c>
      <c r="C190" s="14" t="s">
        <v>161</v>
      </c>
      <c r="D190" s="29" t="s">
        <v>384</v>
      </c>
      <c r="E190" s="102">
        <v>19.306057100468479</v>
      </c>
      <c r="F190" s="150">
        <f t="shared" si="4"/>
        <v>8.775482147419803E-4</v>
      </c>
      <c r="G190" s="169" t="s">
        <v>522</v>
      </c>
      <c r="H190" s="132" t="s">
        <v>523</v>
      </c>
      <c r="I190" s="39"/>
    </row>
    <row r="191" spans="1:9" s="3" customFormat="1" ht="24" hidden="1" customHeight="1" outlineLevel="3">
      <c r="A191" s="14">
        <v>190</v>
      </c>
      <c r="B191" s="14" t="s">
        <v>88</v>
      </c>
      <c r="C191" s="14" t="s">
        <v>161</v>
      </c>
      <c r="D191" s="29" t="s">
        <v>89</v>
      </c>
      <c r="E191" s="102">
        <v>19.306057100468479</v>
      </c>
      <c r="F191" s="150">
        <f t="shared" si="4"/>
        <v>8.775482147419803E-4</v>
      </c>
      <c r="G191" s="173" t="s">
        <v>524</v>
      </c>
      <c r="H191" s="137" t="s">
        <v>525</v>
      </c>
      <c r="I191" s="39"/>
    </row>
    <row r="192" spans="1:9" s="3" customFormat="1" ht="24" hidden="1" customHeight="1" outlineLevel="3">
      <c r="A192" s="14">
        <v>191</v>
      </c>
      <c r="B192" s="14" t="s">
        <v>88</v>
      </c>
      <c r="C192" s="14" t="s">
        <v>161</v>
      </c>
      <c r="D192" s="29" t="s">
        <v>385</v>
      </c>
      <c r="E192" s="102">
        <v>19.306057100468479</v>
      </c>
      <c r="F192" s="150">
        <f t="shared" si="4"/>
        <v>8.775482147419803E-4</v>
      </c>
      <c r="G192" s="173" t="s">
        <v>526</v>
      </c>
      <c r="H192" s="137" t="s">
        <v>527</v>
      </c>
      <c r="I192" s="39"/>
    </row>
    <row r="193" spans="1:9" s="3" customFormat="1" ht="24" hidden="1" customHeight="1" outlineLevel="3">
      <c r="A193" s="14">
        <v>192</v>
      </c>
      <c r="B193" s="14" t="s">
        <v>88</v>
      </c>
      <c r="C193" s="14" t="s">
        <v>161</v>
      </c>
      <c r="D193" s="29" t="s">
        <v>90</v>
      </c>
      <c r="E193" s="102">
        <v>19.306057100468479</v>
      </c>
      <c r="F193" s="150">
        <f t="shared" si="4"/>
        <v>8.775482147419803E-4</v>
      </c>
      <c r="G193" s="169" t="s">
        <v>1188</v>
      </c>
      <c r="H193" s="132" t="s">
        <v>1189</v>
      </c>
      <c r="I193" s="39"/>
    </row>
    <row r="194" spans="1:9" s="3" customFormat="1" ht="24" customHeight="1" outlineLevel="1" collapsed="1">
      <c r="A194" s="15">
        <v>193</v>
      </c>
      <c r="B194" s="15" t="s">
        <v>87</v>
      </c>
      <c r="C194" s="15"/>
      <c r="D194" s="30"/>
      <c r="E194" s="103">
        <f>E195+E197+E203+E215</f>
        <v>445.65532921568337</v>
      </c>
      <c r="F194" s="151">
        <f t="shared" si="4"/>
        <v>2.0257064221258437E-2</v>
      </c>
      <c r="G194" s="167"/>
      <c r="H194" s="129"/>
      <c r="I194" s="39"/>
    </row>
    <row r="195" spans="1:9" s="4" customFormat="1" ht="24" hidden="1" customHeight="1" outlineLevel="2">
      <c r="A195" s="20">
        <v>194</v>
      </c>
      <c r="B195" s="20" t="s">
        <v>87</v>
      </c>
      <c r="C195" s="20" t="s">
        <v>162</v>
      </c>
      <c r="D195" s="35"/>
      <c r="E195" s="108">
        <f>SUM(E196)</f>
        <v>25.400044670323922</v>
      </c>
      <c r="F195" s="155">
        <f t="shared" si="4"/>
        <v>1.1545477017297554E-3</v>
      </c>
      <c r="G195" s="175"/>
      <c r="H195" s="139"/>
      <c r="I195" s="39"/>
    </row>
    <row r="196" spans="1:9" s="3" customFormat="1" ht="24" hidden="1" customHeight="1" outlineLevel="3">
      <c r="A196" s="14">
        <v>195</v>
      </c>
      <c r="B196" s="14" t="s">
        <v>87</v>
      </c>
      <c r="C196" s="14" t="s">
        <v>133</v>
      </c>
      <c r="D196" s="29" t="s">
        <v>386</v>
      </c>
      <c r="E196" s="102">
        <v>25.400044670323922</v>
      </c>
      <c r="F196" s="150">
        <f t="shared" si="4"/>
        <v>1.1545477017297554E-3</v>
      </c>
      <c r="G196" s="169" t="s">
        <v>528</v>
      </c>
      <c r="H196" s="132" t="s">
        <v>529</v>
      </c>
      <c r="I196" s="39"/>
    </row>
    <row r="197" spans="1:9" s="4" customFormat="1" ht="24" hidden="1" customHeight="1" outlineLevel="2">
      <c r="A197" s="20">
        <v>196</v>
      </c>
      <c r="B197" s="20" t="s">
        <v>87</v>
      </c>
      <c r="C197" s="20" t="s">
        <v>387</v>
      </c>
      <c r="D197" s="35"/>
      <c r="E197" s="108">
        <f>SUM(E198:E202)</f>
        <v>85.898332885095442</v>
      </c>
      <c r="F197" s="155">
        <f t="shared" si="4"/>
        <v>3.9044704094860819E-3</v>
      </c>
      <c r="G197" s="175"/>
      <c r="H197" s="139"/>
      <c r="I197" s="39"/>
    </row>
    <row r="198" spans="1:9" s="3" customFormat="1" ht="24" hidden="1" customHeight="1" outlineLevel="3">
      <c r="A198" s="14">
        <v>197</v>
      </c>
      <c r="B198" s="14" t="s">
        <v>87</v>
      </c>
      <c r="C198" s="14" t="s">
        <v>163</v>
      </c>
      <c r="D198" s="29" t="s">
        <v>225</v>
      </c>
      <c r="E198" s="102">
        <v>23.552768694300376</v>
      </c>
      <c r="F198" s="150">
        <f t="shared" si="4"/>
        <v>1.07058059614941E-3</v>
      </c>
      <c r="G198" s="172" t="s">
        <v>1190</v>
      </c>
      <c r="H198" s="132" t="s">
        <v>530</v>
      </c>
      <c r="I198" s="39"/>
    </row>
    <row r="199" spans="1:9" s="3" customFormat="1" ht="24" hidden="1" customHeight="1" outlineLevel="3">
      <c r="A199" s="14">
        <v>198</v>
      </c>
      <c r="B199" s="14" t="s">
        <v>87</v>
      </c>
      <c r="C199" s="14" t="s">
        <v>163</v>
      </c>
      <c r="D199" s="29" t="s">
        <v>206</v>
      </c>
      <c r="E199" s="102">
        <v>22.167311712282686</v>
      </c>
      <c r="F199" s="150">
        <f t="shared" ref="F199:F262" si="5">E199/$E$2</f>
        <v>1.0076052669641497E-3</v>
      </c>
      <c r="G199" s="172" t="s">
        <v>1191</v>
      </c>
      <c r="H199" s="132" t="s">
        <v>531</v>
      </c>
      <c r="I199" s="39"/>
    </row>
    <row r="200" spans="1:9" s="3" customFormat="1" ht="24" hidden="1" customHeight="1" outlineLevel="3">
      <c r="A200" s="14">
        <v>199</v>
      </c>
      <c r="B200" s="14" t="s">
        <v>87</v>
      </c>
      <c r="C200" s="14" t="s">
        <v>163</v>
      </c>
      <c r="D200" s="29" t="s">
        <v>207</v>
      </c>
      <c r="E200" s="102">
        <v>7.850922898100122</v>
      </c>
      <c r="F200" s="150">
        <f t="shared" si="5"/>
        <v>3.568601987164699E-4</v>
      </c>
      <c r="G200" s="169" t="s">
        <v>532</v>
      </c>
      <c r="H200" s="132" t="s">
        <v>533</v>
      </c>
      <c r="I200" s="39"/>
    </row>
    <row r="201" spans="1:9" s="3" customFormat="1" ht="24" hidden="1" customHeight="1" outlineLevel="3">
      <c r="A201" s="14">
        <v>200</v>
      </c>
      <c r="B201" s="14" t="s">
        <v>87</v>
      </c>
      <c r="C201" s="14" t="s">
        <v>163</v>
      </c>
      <c r="D201" s="29" t="s">
        <v>222</v>
      </c>
      <c r="E201" s="102">
        <v>18.472759760235579</v>
      </c>
      <c r="F201" s="150">
        <f t="shared" si="5"/>
        <v>8.3967105580345848E-4</v>
      </c>
      <c r="G201" s="169" t="s">
        <v>534</v>
      </c>
      <c r="H201" s="132" t="s">
        <v>535</v>
      </c>
      <c r="I201" s="39"/>
    </row>
    <row r="202" spans="1:9" s="3" customFormat="1" ht="24" hidden="1" customHeight="1" outlineLevel="3">
      <c r="A202" s="14">
        <v>201</v>
      </c>
      <c r="B202" s="14" t="s">
        <v>87</v>
      </c>
      <c r="C202" s="14" t="s">
        <v>163</v>
      </c>
      <c r="D202" s="29" t="s">
        <v>223</v>
      </c>
      <c r="E202" s="102">
        <v>13.854569820176685</v>
      </c>
      <c r="F202" s="150">
        <f t="shared" si="5"/>
        <v>6.2975329185259389E-4</v>
      </c>
      <c r="G202" s="169" t="s">
        <v>536</v>
      </c>
      <c r="H202" s="132" t="s">
        <v>537</v>
      </c>
      <c r="I202" s="39"/>
    </row>
    <row r="203" spans="1:9" s="4" customFormat="1" ht="24" hidden="1" customHeight="1" outlineLevel="2">
      <c r="A203" s="22">
        <v>202</v>
      </c>
      <c r="B203" s="22" t="s">
        <v>87</v>
      </c>
      <c r="C203" s="22" t="s">
        <v>614</v>
      </c>
      <c r="D203" s="35"/>
      <c r="E203" s="108">
        <f>SUM(E204:E214)</f>
        <v>238.76041990104494</v>
      </c>
      <c r="F203" s="155">
        <f t="shared" si="5"/>
        <v>1.0852748396259704E-2</v>
      </c>
      <c r="G203" s="175"/>
      <c r="H203" s="139"/>
      <c r="I203" s="39"/>
    </row>
    <row r="204" spans="1:9" s="3" customFormat="1" ht="24" hidden="1" customHeight="1" outlineLevel="3">
      <c r="A204" s="14">
        <v>203</v>
      </c>
      <c r="B204" s="14" t="s">
        <v>87</v>
      </c>
      <c r="C204" s="14" t="s">
        <v>164</v>
      </c>
      <c r="D204" s="29" t="s">
        <v>209</v>
      </c>
      <c r="E204" s="102">
        <v>14.778207808188466</v>
      </c>
      <c r="F204" s="150">
        <f t="shared" si="5"/>
        <v>6.717368446427669E-4</v>
      </c>
      <c r="G204" s="172" t="s">
        <v>1192</v>
      </c>
      <c r="H204" s="132" t="s">
        <v>538</v>
      </c>
      <c r="I204" s="39"/>
    </row>
    <row r="205" spans="1:9" s="3" customFormat="1" ht="24" hidden="1" customHeight="1" outlineLevel="3">
      <c r="A205" s="14">
        <v>204</v>
      </c>
      <c r="B205" s="14" t="s">
        <v>87</v>
      </c>
      <c r="C205" s="14" t="s">
        <v>164</v>
      </c>
      <c r="D205" s="29" t="s">
        <v>210</v>
      </c>
      <c r="E205" s="102">
        <v>9.2363798801177897</v>
      </c>
      <c r="F205" s="150">
        <f t="shared" si="5"/>
        <v>4.1983552790172924E-4</v>
      </c>
      <c r="G205" s="172" t="s">
        <v>1193</v>
      </c>
      <c r="H205" s="132" t="s">
        <v>539</v>
      </c>
      <c r="I205" s="39"/>
    </row>
    <row r="206" spans="1:9" s="3" customFormat="1" ht="24" hidden="1" customHeight="1" outlineLevel="3">
      <c r="A206" s="14">
        <v>205</v>
      </c>
      <c r="B206" s="14" t="s">
        <v>87</v>
      </c>
      <c r="C206" s="14" t="s">
        <v>164</v>
      </c>
      <c r="D206" s="29" t="s">
        <v>211</v>
      </c>
      <c r="E206" s="102">
        <v>9.2363798801177897</v>
      </c>
      <c r="F206" s="150">
        <f t="shared" si="5"/>
        <v>4.1983552790172924E-4</v>
      </c>
      <c r="G206" s="172" t="s">
        <v>1194</v>
      </c>
      <c r="H206" s="132" t="s">
        <v>540</v>
      </c>
      <c r="I206" s="39"/>
    </row>
    <row r="207" spans="1:9" s="3" customFormat="1" ht="24" hidden="1" customHeight="1" outlineLevel="3">
      <c r="A207" s="14">
        <v>206</v>
      </c>
      <c r="B207" s="14" t="s">
        <v>87</v>
      </c>
      <c r="C207" s="14" t="s">
        <v>164</v>
      </c>
      <c r="D207" s="29" t="s">
        <v>212</v>
      </c>
      <c r="E207" s="102">
        <v>9.2363798801177897</v>
      </c>
      <c r="F207" s="150">
        <f t="shared" si="5"/>
        <v>4.1983552790172924E-4</v>
      </c>
      <c r="G207" s="172" t="s">
        <v>1195</v>
      </c>
      <c r="H207" s="132" t="s">
        <v>541</v>
      </c>
      <c r="I207" s="39"/>
    </row>
    <row r="208" spans="1:9" s="3" customFormat="1" ht="24" hidden="1" customHeight="1" outlineLevel="3">
      <c r="A208" s="14">
        <v>207</v>
      </c>
      <c r="B208" s="14" t="s">
        <v>87</v>
      </c>
      <c r="C208" s="14" t="s">
        <v>164</v>
      </c>
      <c r="D208" s="29" t="s">
        <v>213</v>
      </c>
      <c r="E208" s="102">
        <v>9.2363798801177897</v>
      </c>
      <c r="F208" s="150">
        <f t="shared" si="5"/>
        <v>4.1983552790172924E-4</v>
      </c>
      <c r="G208" s="172" t="s">
        <v>1196</v>
      </c>
      <c r="H208" s="132" t="s">
        <v>542</v>
      </c>
      <c r="I208" s="39"/>
    </row>
    <row r="209" spans="1:9" s="3" customFormat="1" ht="24" hidden="1" customHeight="1" outlineLevel="3">
      <c r="A209" s="14">
        <v>208</v>
      </c>
      <c r="B209" s="14" t="s">
        <v>87</v>
      </c>
      <c r="C209" s="14" t="s">
        <v>164</v>
      </c>
      <c r="D209" s="29" t="s">
        <v>816</v>
      </c>
      <c r="E209" s="102">
        <v>51.954636825662611</v>
      </c>
      <c r="F209" s="150">
        <f t="shared" si="5"/>
        <v>2.3615748444472291E-3</v>
      </c>
      <c r="G209" s="165" t="s">
        <v>1197</v>
      </c>
      <c r="H209" s="132" t="s">
        <v>546</v>
      </c>
      <c r="I209" s="39"/>
    </row>
    <row r="210" spans="1:9" s="3" customFormat="1" ht="24" hidden="1" customHeight="1" outlineLevel="3">
      <c r="A210" s="14">
        <v>209</v>
      </c>
      <c r="B210" s="14" t="s">
        <v>87</v>
      </c>
      <c r="C210" s="14" t="s">
        <v>164</v>
      </c>
      <c r="D210" s="29" t="s">
        <v>832</v>
      </c>
      <c r="E210" s="102">
        <v>51.954636825662611</v>
      </c>
      <c r="F210" s="150">
        <f t="shared" si="5"/>
        <v>2.3615748444472291E-3</v>
      </c>
      <c r="G210" s="172" t="s">
        <v>1198</v>
      </c>
      <c r="H210" s="132" t="s">
        <v>547</v>
      </c>
      <c r="I210" s="39"/>
    </row>
    <row r="211" spans="1:9" s="3" customFormat="1" ht="24" hidden="1" customHeight="1" outlineLevel="3">
      <c r="A211" s="14">
        <v>210</v>
      </c>
      <c r="B211" s="14" t="s">
        <v>87</v>
      </c>
      <c r="C211" s="14" t="s">
        <v>164</v>
      </c>
      <c r="D211" s="29" t="s">
        <v>217</v>
      </c>
      <c r="E211" s="102">
        <v>11.54547485014724</v>
      </c>
      <c r="F211" s="150">
        <f t="shared" si="5"/>
        <v>5.247944098771617E-4</v>
      </c>
      <c r="G211" s="172" t="s">
        <v>1199</v>
      </c>
      <c r="H211" s="132" t="s">
        <v>548</v>
      </c>
      <c r="I211" s="39"/>
    </row>
    <row r="212" spans="1:9" s="3" customFormat="1" ht="24" hidden="1" customHeight="1" outlineLevel="3">
      <c r="A212" s="14">
        <v>211</v>
      </c>
      <c r="B212" s="14" t="s">
        <v>87</v>
      </c>
      <c r="C212" s="14" t="s">
        <v>164</v>
      </c>
      <c r="D212" s="29" t="s">
        <v>218</v>
      </c>
      <c r="E212" s="102">
        <v>11.54547485014724</v>
      </c>
      <c r="F212" s="150">
        <f t="shared" si="5"/>
        <v>5.247944098771617E-4</v>
      </c>
      <c r="G212" s="172" t="s">
        <v>1200</v>
      </c>
      <c r="H212" s="132" t="s">
        <v>549</v>
      </c>
      <c r="I212" s="39"/>
    </row>
    <row r="213" spans="1:9" s="3" customFormat="1" ht="24" hidden="1" customHeight="1" outlineLevel="3">
      <c r="A213" s="14">
        <v>212</v>
      </c>
      <c r="B213" s="14" t="s">
        <v>87</v>
      </c>
      <c r="C213" s="14" t="s">
        <v>164</v>
      </c>
      <c r="D213" s="29" t="s">
        <v>219</v>
      </c>
      <c r="E213" s="102">
        <v>36.945519520471187</v>
      </c>
      <c r="F213" s="150">
        <f t="shared" si="5"/>
        <v>1.6793421116069183E-3</v>
      </c>
      <c r="G213" s="172" t="s">
        <v>1201</v>
      </c>
      <c r="H213" s="132" t="s">
        <v>550</v>
      </c>
      <c r="I213" s="39"/>
    </row>
    <row r="214" spans="1:9" s="3" customFormat="1" ht="24" hidden="1" customHeight="1" outlineLevel="3">
      <c r="A214" s="14">
        <v>213</v>
      </c>
      <c r="B214" s="14" t="s">
        <v>87</v>
      </c>
      <c r="C214" s="14" t="s">
        <v>164</v>
      </c>
      <c r="D214" s="29" t="s">
        <v>815</v>
      </c>
      <c r="E214" s="102">
        <v>23.090949700294463</v>
      </c>
      <c r="F214" s="150">
        <f t="shared" si="5"/>
        <v>1.0495888197543225E-3</v>
      </c>
      <c r="G214" s="172" t="s">
        <v>1202</v>
      </c>
      <c r="H214" s="132" t="s">
        <v>551</v>
      </c>
      <c r="I214" s="39"/>
    </row>
    <row r="215" spans="1:9" s="4" customFormat="1" ht="24" hidden="1" customHeight="1" outlineLevel="2">
      <c r="A215" s="22">
        <v>214</v>
      </c>
      <c r="B215" s="22" t="s">
        <v>87</v>
      </c>
      <c r="C215" s="22" t="s">
        <v>388</v>
      </c>
      <c r="D215" s="35"/>
      <c r="E215" s="108">
        <f>SUM(E216:E222)</f>
        <v>95.59653175921909</v>
      </c>
      <c r="F215" s="155">
        <f t="shared" si="5"/>
        <v>4.3452977137828962E-3</v>
      </c>
      <c r="G215" s="175"/>
      <c r="H215" s="139"/>
      <c r="I215" s="39"/>
    </row>
    <row r="216" spans="1:9" s="3" customFormat="1" ht="24" hidden="1" customHeight="1" outlineLevel="3">
      <c r="A216" s="14">
        <v>215</v>
      </c>
      <c r="B216" s="14" t="s">
        <v>87</v>
      </c>
      <c r="C216" s="14" t="s">
        <v>389</v>
      </c>
      <c r="D216" s="29" t="s">
        <v>208</v>
      </c>
      <c r="E216" s="102">
        <v>7.850922898100122</v>
      </c>
      <c r="F216" s="150">
        <f t="shared" si="5"/>
        <v>3.568601987164699E-4</v>
      </c>
      <c r="G216" s="169" t="s">
        <v>552</v>
      </c>
      <c r="H216" s="132" t="s">
        <v>553</v>
      </c>
      <c r="I216" s="39"/>
    </row>
    <row r="217" spans="1:9" s="3" customFormat="1" ht="24" hidden="1" customHeight="1" outlineLevel="3">
      <c r="A217" s="14">
        <v>216</v>
      </c>
      <c r="B217" s="14" t="s">
        <v>87</v>
      </c>
      <c r="C217" s="14" t="s">
        <v>389</v>
      </c>
      <c r="D217" s="29" t="s">
        <v>214</v>
      </c>
      <c r="E217" s="102">
        <v>9.2363798801177897</v>
      </c>
      <c r="F217" s="150">
        <f t="shared" si="5"/>
        <v>4.1983552790172924E-4</v>
      </c>
      <c r="G217" s="172" t="s">
        <v>1203</v>
      </c>
      <c r="H217" s="132" t="s">
        <v>543</v>
      </c>
      <c r="I217" s="39"/>
    </row>
    <row r="218" spans="1:9" s="3" customFormat="1" ht="24" hidden="1" customHeight="1" outlineLevel="3">
      <c r="A218" s="14">
        <v>217</v>
      </c>
      <c r="B218" s="14" t="s">
        <v>87</v>
      </c>
      <c r="C218" s="14" t="s">
        <v>389</v>
      </c>
      <c r="D218" s="29" t="s">
        <v>215</v>
      </c>
      <c r="E218" s="102">
        <v>9.2363798801177897</v>
      </c>
      <c r="F218" s="150">
        <f t="shared" si="5"/>
        <v>4.1983552790172924E-4</v>
      </c>
      <c r="G218" s="172" t="s">
        <v>1204</v>
      </c>
      <c r="H218" s="132" t="s">
        <v>544</v>
      </c>
      <c r="I218" s="39"/>
    </row>
    <row r="219" spans="1:9" s="3" customFormat="1" ht="24" hidden="1" customHeight="1" outlineLevel="3">
      <c r="A219" s="14">
        <v>218</v>
      </c>
      <c r="B219" s="14" t="s">
        <v>87</v>
      </c>
      <c r="C219" s="14" t="s">
        <v>389</v>
      </c>
      <c r="D219" s="29" t="s">
        <v>216</v>
      </c>
      <c r="E219" s="102">
        <v>9.2363798801177897</v>
      </c>
      <c r="F219" s="150">
        <f t="shared" si="5"/>
        <v>4.1983552790172924E-4</v>
      </c>
      <c r="G219" s="172" t="s">
        <v>1205</v>
      </c>
      <c r="H219" s="132" t="s">
        <v>545</v>
      </c>
      <c r="I219" s="39"/>
    </row>
    <row r="220" spans="1:9" s="3" customFormat="1" ht="24" hidden="1" customHeight="1" outlineLevel="3">
      <c r="A220" s="14">
        <v>219</v>
      </c>
      <c r="B220" s="14" t="s">
        <v>87</v>
      </c>
      <c r="C220" s="14" t="s">
        <v>389</v>
      </c>
      <c r="D220" s="29" t="s">
        <v>220</v>
      </c>
      <c r="E220" s="102">
        <v>23.090949700294463</v>
      </c>
      <c r="F220" s="150">
        <f t="shared" si="5"/>
        <v>1.0495888197543225E-3</v>
      </c>
      <c r="G220" s="172" t="s">
        <v>1206</v>
      </c>
      <c r="H220" s="132" t="s">
        <v>554</v>
      </c>
      <c r="I220" s="39"/>
    </row>
    <row r="221" spans="1:9" s="3" customFormat="1" ht="24" hidden="1" customHeight="1" outlineLevel="3">
      <c r="A221" s="14">
        <v>220</v>
      </c>
      <c r="B221" s="14" t="s">
        <v>87</v>
      </c>
      <c r="C221" s="14" t="s">
        <v>389</v>
      </c>
      <c r="D221" s="29" t="s">
        <v>221</v>
      </c>
      <c r="E221" s="102">
        <v>23.090949700294463</v>
      </c>
      <c r="F221" s="150">
        <f t="shared" si="5"/>
        <v>1.0495888197543225E-3</v>
      </c>
      <c r="G221" s="172" t="s">
        <v>1207</v>
      </c>
      <c r="H221" s="132" t="s">
        <v>555</v>
      </c>
      <c r="I221" s="39"/>
    </row>
    <row r="222" spans="1:9" s="3" customFormat="1" ht="24" hidden="1" customHeight="1" outlineLevel="3">
      <c r="A222" s="14">
        <v>221</v>
      </c>
      <c r="B222" s="14" t="s">
        <v>87</v>
      </c>
      <c r="C222" s="14" t="s">
        <v>389</v>
      </c>
      <c r="D222" s="29" t="s">
        <v>224</v>
      </c>
      <c r="E222" s="102">
        <v>13.854569820176685</v>
      </c>
      <c r="F222" s="150">
        <f t="shared" si="5"/>
        <v>6.2975329185259389E-4</v>
      </c>
      <c r="G222" s="169" t="s">
        <v>556</v>
      </c>
      <c r="H222" s="132" t="s">
        <v>557</v>
      </c>
      <c r="I222" s="39"/>
    </row>
    <row r="223" spans="1:9" s="3" customFormat="1" ht="24" customHeight="1" outlineLevel="1" collapsed="1">
      <c r="A223" s="15">
        <v>222</v>
      </c>
      <c r="B223" s="15" t="s">
        <v>59</v>
      </c>
      <c r="C223" s="15"/>
      <c r="D223" s="30"/>
      <c r="E223" s="103">
        <f>E224+E226+E235+E244+E248+E251+E257</f>
        <v>1719.3521146839269</v>
      </c>
      <c r="F223" s="151">
        <f t="shared" si="5"/>
        <v>7.8152383518906909E-2</v>
      </c>
      <c r="G223" s="167"/>
      <c r="H223" s="129"/>
      <c r="I223" s="39"/>
    </row>
    <row r="224" spans="1:9" s="3" customFormat="1" ht="24" hidden="1" customHeight="1" outlineLevel="2">
      <c r="A224" s="17">
        <v>223</v>
      </c>
      <c r="B224" s="17" t="s">
        <v>59</v>
      </c>
      <c r="C224" s="17" t="s">
        <v>165</v>
      </c>
      <c r="D224" s="31"/>
      <c r="E224" s="104">
        <f>SUM(E225)</f>
        <v>30.018234610382823</v>
      </c>
      <c r="F224" s="152">
        <f t="shared" si="5"/>
        <v>1.3644654656806204E-3</v>
      </c>
      <c r="G224" s="171"/>
      <c r="H224" s="134"/>
      <c r="I224" s="39"/>
    </row>
    <row r="225" spans="1:9" s="4" customFormat="1" ht="24" hidden="1" customHeight="1" outlineLevel="3">
      <c r="A225" s="23">
        <v>224</v>
      </c>
      <c r="B225" s="23" t="s">
        <v>59</v>
      </c>
      <c r="C225" s="23" t="s">
        <v>166</v>
      </c>
      <c r="D225" s="37" t="s">
        <v>86</v>
      </c>
      <c r="E225" s="110">
        <v>30.018234610382823</v>
      </c>
      <c r="F225" s="157">
        <f t="shared" si="5"/>
        <v>1.3644654656806204E-3</v>
      </c>
      <c r="G225" s="169" t="s">
        <v>392</v>
      </c>
      <c r="H225" s="132" t="s">
        <v>436</v>
      </c>
      <c r="I225" s="39"/>
    </row>
    <row r="226" spans="1:9" s="3" customFormat="1" ht="24" hidden="1" customHeight="1" outlineLevel="2">
      <c r="A226" s="17">
        <v>225</v>
      </c>
      <c r="B226" s="17" t="s">
        <v>59</v>
      </c>
      <c r="C226" s="17" t="s">
        <v>167</v>
      </c>
      <c r="D226" s="31"/>
      <c r="E226" s="104">
        <f>SUM(E227:E234)</f>
        <v>158.86573393802598</v>
      </c>
      <c r="F226" s="152">
        <f t="shared" si="5"/>
        <v>7.2211710799097431E-3</v>
      </c>
      <c r="G226" s="171"/>
      <c r="H226" s="134"/>
      <c r="I226" s="39"/>
    </row>
    <row r="227" spans="1:9" s="3" customFormat="1" ht="24" hidden="1" customHeight="1" outlineLevel="3">
      <c r="A227" s="14">
        <v>226</v>
      </c>
      <c r="B227" s="14" t="s">
        <v>59</v>
      </c>
      <c r="C227" s="14" t="s">
        <v>168</v>
      </c>
      <c r="D227" s="29" t="s">
        <v>85</v>
      </c>
      <c r="E227" s="102">
        <v>19.858216742253248</v>
      </c>
      <c r="F227" s="150">
        <f t="shared" si="5"/>
        <v>9.0264638498871788E-4</v>
      </c>
      <c r="G227" s="165" t="s">
        <v>393</v>
      </c>
      <c r="H227" s="128" t="s">
        <v>437</v>
      </c>
      <c r="I227" s="39"/>
    </row>
    <row r="228" spans="1:9" s="3" customFormat="1" ht="24" hidden="1" customHeight="1" outlineLevel="3">
      <c r="A228" s="14">
        <v>227</v>
      </c>
      <c r="B228" s="14" t="s">
        <v>59</v>
      </c>
      <c r="C228" s="14" t="s">
        <v>168</v>
      </c>
      <c r="D228" s="29" t="s">
        <v>84</v>
      </c>
      <c r="E228" s="102">
        <v>19.858216742253248</v>
      </c>
      <c r="F228" s="150">
        <f t="shared" si="5"/>
        <v>9.0264638498871788E-4</v>
      </c>
      <c r="G228" s="165" t="s">
        <v>394</v>
      </c>
      <c r="H228" s="128" t="s">
        <v>438</v>
      </c>
      <c r="I228" s="39"/>
    </row>
    <row r="229" spans="1:9" s="3" customFormat="1" ht="24" hidden="1" customHeight="1" outlineLevel="3">
      <c r="A229" s="14">
        <v>228</v>
      </c>
      <c r="B229" s="14" t="s">
        <v>59</v>
      </c>
      <c r="C229" s="14" t="s">
        <v>168</v>
      </c>
      <c r="D229" s="29" t="s">
        <v>83</v>
      </c>
      <c r="E229" s="102">
        <v>19.858216742253248</v>
      </c>
      <c r="F229" s="150">
        <f t="shared" si="5"/>
        <v>9.0264638498871788E-4</v>
      </c>
      <c r="G229" s="165" t="s">
        <v>395</v>
      </c>
      <c r="H229" s="128" t="s">
        <v>439</v>
      </c>
      <c r="I229" s="39"/>
    </row>
    <row r="230" spans="1:9" s="3" customFormat="1" ht="24" hidden="1" customHeight="1" outlineLevel="3">
      <c r="A230" s="14">
        <v>229</v>
      </c>
      <c r="B230" s="14" t="s">
        <v>59</v>
      </c>
      <c r="C230" s="14" t="s">
        <v>168</v>
      </c>
      <c r="D230" s="29" t="s">
        <v>741</v>
      </c>
      <c r="E230" s="102">
        <v>19.858216742253248</v>
      </c>
      <c r="F230" s="150">
        <f t="shared" si="5"/>
        <v>9.0264638498871788E-4</v>
      </c>
      <c r="G230" s="165" t="s">
        <v>753</v>
      </c>
      <c r="H230" s="128" t="s">
        <v>1208</v>
      </c>
      <c r="I230" s="39"/>
    </row>
    <row r="231" spans="1:9" s="3" customFormat="1" ht="24" hidden="1" customHeight="1" outlineLevel="3">
      <c r="A231" s="14">
        <v>230</v>
      </c>
      <c r="B231" s="14" t="s">
        <v>59</v>
      </c>
      <c r="C231" s="14" t="s">
        <v>168</v>
      </c>
      <c r="D231" s="29" t="s">
        <v>754</v>
      </c>
      <c r="E231" s="102">
        <v>19.858216742253248</v>
      </c>
      <c r="F231" s="150">
        <f t="shared" si="5"/>
        <v>9.0264638498871788E-4</v>
      </c>
      <c r="G231" s="165" t="s">
        <v>1209</v>
      </c>
      <c r="H231" s="128" t="s">
        <v>755</v>
      </c>
      <c r="I231" s="39"/>
    </row>
    <row r="232" spans="1:9" s="3" customFormat="1" ht="24" hidden="1" customHeight="1" outlineLevel="3">
      <c r="A232" s="14">
        <v>231</v>
      </c>
      <c r="B232" s="14" t="s">
        <v>59</v>
      </c>
      <c r="C232" s="14" t="s">
        <v>168</v>
      </c>
      <c r="D232" s="29" t="s">
        <v>82</v>
      </c>
      <c r="E232" s="102">
        <v>19.858216742253248</v>
      </c>
      <c r="F232" s="150">
        <f t="shared" si="5"/>
        <v>9.0264638498871788E-4</v>
      </c>
      <c r="G232" s="165" t="s">
        <v>396</v>
      </c>
      <c r="H232" s="128" t="s">
        <v>440</v>
      </c>
      <c r="I232" s="39"/>
    </row>
    <row r="233" spans="1:9" s="3" customFormat="1" ht="24" hidden="1" customHeight="1" outlineLevel="3">
      <c r="A233" s="14">
        <v>232</v>
      </c>
      <c r="B233" s="14" t="s">
        <v>59</v>
      </c>
      <c r="C233" s="14" t="s">
        <v>168</v>
      </c>
      <c r="D233" s="29" t="s">
        <v>81</v>
      </c>
      <c r="E233" s="102">
        <v>19.858216742253248</v>
      </c>
      <c r="F233" s="150">
        <f t="shared" si="5"/>
        <v>9.0264638498871788E-4</v>
      </c>
      <c r="G233" s="165" t="s">
        <v>397</v>
      </c>
      <c r="H233" s="128" t="s">
        <v>441</v>
      </c>
      <c r="I233" s="39"/>
    </row>
    <row r="234" spans="1:9" s="3" customFormat="1" ht="24" hidden="1" customHeight="1" outlineLevel="3">
      <c r="A234" s="14">
        <v>233</v>
      </c>
      <c r="B234" s="14" t="s">
        <v>59</v>
      </c>
      <c r="C234" s="14" t="s">
        <v>168</v>
      </c>
      <c r="D234" s="29" t="s">
        <v>80</v>
      </c>
      <c r="E234" s="102">
        <v>19.858216742253248</v>
      </c>
      <c r="F234" s="150">
        <f t="shared" si="5"/>
        <v>9.0264638498871788E-4</v>
      </c>
      <c r="G234" s="165" t="s">
        <v>398</v>
      </c>
      <c r="H234" s="128" t="s">
        <v>442</v>
      </c>
      <c r="I234" s="39"/>
    </row>
    <row r="235" spans="1:9" s="3" customFormat="1" ht="24" hidden="1" customHeight="1" outlineLevel="2">
      <c r="A235" s="17">
        <v>234</v>
      </c>
      <c r="B235" s="17" t="s">
        <v>59</v>
      </c>
      <c r="C235" s="17" t="s">
        <v>169</v>
      </c>
      <c r="D235" s="31"/>
      <c r="E235" s="104">
        <f>SUM(E236:E243)</f>
        <v>595.74650226759763</v>
      </c>
      <c r="F235" s="152">
        <f t="shared" si="5"/>
        <v>2.7079391549661543E-2</v>
      </c>
      <c r="G235" s="171"/>
      <c r="H235" s="134"/>
      <c r="I235" s="39"/>
    </row>
    <row r="236" spans="1:9" s="3" customFormat="1" ht="24" hidden="1" customHeight="1" outlineLevel="3">
      <c r="A236" s="14">
        <v>235</v>
      </c>
      <c r="B236" s="14" t="s">
        <v>59</v>
      </c>
      <c r="C236" s="14" t="s">
        <v>170</v>
      </c>
      <c r="D236" s="29" t="s">
        <v>742</v>
      </c>
      <c r="E236" s="102">
        <v>76.20013401097178</v>
      </c>
      <c r="F236" s="150">
        <f t="shared" si="5"/>
        <v>3.4636431051892668E-3</v>
      </c>
      <c r="G236" s="169" t="s">
        <v>399</v>
      </c>
      <c r="H236" s="132" t="s">
        <v>443</v>
      </c>
      <c r="I236" s="39"/>
    </row>
    <row r="237" spans="1:9" s="3" customFormat="1" ht="24" hidden="1" customHeight="1" outlineLevel="3">
      <c r="A237" s="14">
        <v>236</v>
      </c>
      <c r="B237" s="14" t="s">
        <v>59</v>
      </c>
      <c r="C237" s="14" t="s">
        <v>170</v>
      </c>
      <c r="D237" s="29" t="s">
        <v>743</v>
      </c>
      <c r="E237" s="102">
        <v>76.20013401097178</v>
      </c>
      <c r="F237" s="150">
        <f t="shared" si="5"/>
        <v>3.4636431051892668E-3</v>
      </c>
      <c r="G237" s="169" t="s">
        <v>400</v>
      </c>
      <c r="H237" s="132" t="s">
        <v>444</v>
      </c>
      <c r="I237" s="39"/>
    </row>
    <row r="238" spans="1:9" s="3" customFormat="1" ht="24" hidden="1" customHeight="1" outlineLevel="3">
      <c r="A238" s="14">
        <v>237</v>
      </c>
      <c r="B238" s="14" t="s">
        <v>59</v>
      </c>
      <c r="C238" s="14" t="s">
        <v>170</v>
      </c>
      <c r="D238" s="29" t="s">
        <v>744</v>
      </c>
      <c r="E238" s="102">
        <v>76.20013401097178</v>
      </c>
      <c r="F238" s="150">
        <f t="shared" si="5"/>
        <v>3.4636431051892668E-3</v>
      </c>
      <c r="G238" s="169" t="s">
        <v>401</v>
      </c>
      <c r="H238" s="132" t="s">
        <v>445</v>
      </c>
      <c r="I238" s="39"/>
    </row>
    <row r="239" spans="1:9" s="3" customFormat="1" ht="24" hidden="1" customHeight="1" outlineLevel="3">
      <c r="A239" s="14">
        <v>238</v>
      </c>
      <c r="B239" s="14" t="s">
        <v>59</v>
      </c>
      <c r="C239" s="14" t="s">
        <v>170</v>
      </c>
      <c r="D239" s="29" t="s">
        <v>745</v>
      </c>
      <c r="E239" s="102">
        <v>76.20013401097178</v>
      </c>
      <c r="F239" s="150">
        <f t="shared" si="5"/>
        <v>3.4636431051892668E-3</v>
      </c>
      <c r="G239" s="169" t="s">
        <v>402</v>
      </c>
      <c r="H239" s="132" t="s">
        <v>446</v>
      </c>
      <c r="I239" s="39"/>
    </row>
    <row r="240" spans="1:9" s="3" customFormat="1" ht="24" hidden="1" customHeight="1" outlineLevel="3">
      <c r="A240" s="14">
        <v>239</v>
      </c>
      <c r="B240" s="14" t="s">
        <v>59</v>
      </c>
      <c r="C240" s="14" t="s">
        <v>170</v>
      </c>
      <c r="D240" s="29" t="s">
        <v>817</v>
      </c>
      <c r="E240" s="102">
        <v>76.20013401097178</v>
      </c>
      <c r="F240" s="150">
        <f t="shared" si="5"/>
        <v>3.4636431051892668E-3</v>
      </c>
      <c r="G240" s="169" t="s">
        <v>403</v>
      </c>
      <c r="H240" s="132" t="s">
        <v>447</v>
      </c>
      <c r="I240" s="39"/>
    </row>
    <row r="241" spans="1:9" s="3" customFormat="1" ht="24" hidden="1" customHeight="1" outlineLevel="3">
      <c r="A241" s="14">
        <v>240</v>
      </c>
      <c r="B241" s="14" t="s">
        <v>59</v>
      </c>
      <c r="C241" s="14" t="s">
        <v>170</v>
      </c>
      <c r="D241" s="29" t="s">
        <v>79</v>
      </c>
      <c r="E241" s="102">
        <v>76.20013401097178</v>
      </c>
      <c r="F241" s="150">
        <f t="shared" si="5"/>
        <v>3.4636431051892668E-3</v>
      </c>
      <c r="G241" s="169" t="s">
        <v>404</v>
      </c>
      <c r="H241" s="132" t="s">
        <v>448</v>
      </c>
      <c r="I241" s="39"/>
    </row>
    <row r="242" spans="1:9" s="3" customFormat="1" ht="24" hidden="1" customHeight="1" outlineLevel="3">
      <c r="A242" s="14">
        <v>241</v>
      </c>
      <c r="B242" s="14" t="s">
        <v>59</v>
      </c>
      <c r="C242" s="14" t="s">
        <v>170</v>
      </c>
      <c r="D242" s="29" t="s">
        <v>78</v>
      </c>
      <c r="E242" s="102">
        <v>76.20013401097178</v>
      </c>
      <c r="F242" s="150">
        <f t="shared" si="5"/>
        <v>3.4636431051892668E-3</v>
      </c>
      <c r="G242" s="169" t="s">
        <v>405</v>
      </c>
      <c r="H242" s="132" t="s">
        <v>449</v>
      </c>
      <c r="I242" s="39"/>
    </row>
    <row r="243" spans="1:9" s="3" customFormat="1" ht="24" hidden="1" customHeight="1" outlineLevel="3">
      <c r="A243" s="14">
        <v>242</v>
      </c>
      <c r="B243" s="14" t="s">
        <v>59</v>
      </c>
      <c r="C243" s="14" t="s">
        <v>170</v>
      </c>
      <c r="D243" s="29" t="s">
        <v>818</v>
      </c>
      <c r="E243" s="102">
        <v>62.345564190795074</v>
      </c>
      <c r="F243" s="150">
        <f t="shared" si="5"/>
        <v>2.8338898133366719E-3</v>
      </c>
      <c r="G243" s="169" t="s">
        <v>406</v>
      </c>
      <c r="H243" s="132" t="s">
        <v>450</v>
      </c>
      <c r="I243" s="39"/>
    </row>
    <row r="244" spans="1:9" s="3" customFormat="1" ht="24" hidden="1" customHeight="1" outlineLevel="2">
      <c r="A244" s="17">
        <v>243</v>
      </c>
      <c r="B244" s="17" t="s">
        <v>59</v>
      </c>
      <c r="C244" s="17" t="s">
        <v>227</v>
      </c>
      <c r="D244" s="31"/>
      <c r="E244" s="104">
        <f>SUM(E245:E247)</f>
        <v>200.89126239256194</v>
      </c>
      <c r="F244" s="152">
        <f t="shared" si="5"/>
        <v>9.1314227318626123E-3</v>
      </c>
      <c r="G244" s="171"/>
      <c r="H244" s="134"/>
      <c r="I244" s="39"/>
    </row>
    <row r="245" spans="1:9" s="3" customFormat="1" ht="24" hidden="1" customHeight="1" outlineLevel="3">
      <c r="A245" s="14">
        <v>244</v>
      </c>
      <c r="B245" s="14" t="s">
        <v>59</v>
      </c>
      <c r="C245" s="14" t="s">
        <v>228</v>
      </c>
      <c r="D245" s="29" t="s">
        <v>746</v>
      </c>
      <c r="E245" s="102">
        <v>76.20013401097178</v>
      </c>
      <c r="F245" s="150">
        <f t="shared" si="5"/>
        <v>3.4636431051892668E-3</v>
      </c>
      <c r="G245" s="169" t="s">
        <v>407</v>
      </c>
      <c r="H245" s="132" t="s">
        <v>451</v>
      </c>
      <c r="I245" s="39"/>
    </row>
    <row r="246" spans="1:9" s="3" customFormat="1" ht="24" hidden="1" customHeight="1" outlineLevel="3">
      <c r="A246" s="14">
        <v>245</v>
      </c>
      <c r="B246" s="14" t="s">
        <v>59</v>
      </c>
      <c r="C246" s="14" t="s">
        <v>228</v>
      </c>
      <c r="D246" s="29" t="s">
        <v>747</v>
      </c>
      <c r="E246" s="102">
        <v>62.345564190795074</v>
      </c>
      <c r="F246" s="150">
        <f t="shared" si="5"/>
        <v>2.8338898133366719E-3</v>
      </c>
      <c r="G246" s="169" t="s">
        <v>408</v>
      </c>
      <c r="H246" s="132" t="s">
        <v>452</v>
      </c>
      <c r="I246" s="39"/>
    </row>
    <row r="247" spans="1:9" s="3" customFormat="1" ht="24" hidden="1" customHeight="1" outlineLevel="3">
      <c r="A247" s="14">
        <v>246</v>
      </c>
      <c r="B247" s="14" t="s">
        <v>59</v>
      </c>
      <c r="C247" s="14" t="s">
        <v>228</v>
      </c>
      <c r="D247" s="29" t="s">
        <v>748</v>
      </c>
      <c r="E247" s="102">
        <v>62.345564190795074</v>
      </c>
      <c r="F247" s="150">
        <f t="shared" si="5"/>
        <v>2.8338898133366719E-3</v>
      </c>
      <c r="G247" s="169" t="s">
        <v>409</v>
      </c>
      <c r="H247" s="132" t="s">
        <v>453</v>
      </c>
      <c r="I247" s="39"/>
    </row>
    <row r="248" spans="1:9" s="3" customFormat="1" ht="24" hidden="1" customHeight="1" outlineLevel="2">
      <c r="A248" s="17">
        <v>247</v>
      </c>
      <c r="B248" s="17" t="s">
        <v>59</v>
      </c>
      <c r="C248" s="17" t="s">
        <v>230</v>
      </c>
      <c r="D248" s="31"/>
      <c r="E248" s="104">
        <f>SUM(E249:E250)</f>
        <v>119.1493004535195</v>
      </c>
      <c r="F248" s="152">
        <f t="shared" si="5"/>
        <v>5.415878309932308E-3</v>
      </c>
      <c r="G248" s="171"/>
      <c r="H248" s="134"/>
      <c r="I248" s="39"/>
    </row>
    <row r="249" spans="1:9" s="3" customFormat="1" ht="24" hidden="1" customHeight="1" outlineLevel="3">
      <c r="A249" s="14">
        <v>248</v>
      </c>
      <c r="B249" s="14" t="s">
        <v>59</v>
      </c>
      <c r="C249" s="14" t="s">
        <v>229</v>
      </c>
      <c r="D249" s="29" t="s">
        <v>232</v>
      </c>
      <c r="E249" s="102">
        <v>59.574650226759751</v>
      </c>
      <c r="F249" s="150">
        <f t="shared" si="5"/>
        <v>2.707939154966154E-3</v>
      </c>
      <c r="G249" s="169" t="s">
        <v>410</v>
      </c>
      <c r="H249" s="132" t="s">
        <v>454</v>
      </c>
      <c r="I249" s="39"/>
    </row>
    <row r="250" spans="1:9" s="3" customFormat="1" ht="24" hidden="1" customHeight="1" outlineLevel="3">
      <c r="A250" s="14">
        <v>249</v>
      </c>
      <c r="B250" s="14" t="s">
        <v>59</v>
      </c>
      <c r="C250" s="14" t="s">
        <v>229</v>
      </c>
      <c r="D250" s="29" t="s">
        <v>233</v>
      </c>
      <c r="E250" s="102">
        <v>59.574650226759751</v>
      </c>
      <c r="F250" s="150">
        <f t="shared" si="5"/>
        <v>2.707939154966154E-3</v>
      </c>
      <c r="G250" s="169" t="s">
        <v>411</v>
      </c>
      <c r="H250" s="132" t="s">
        <v>455</v>
      </c>
      <c r="I250" s="39"/>
    </row>
    <row r="251" spans="1:9" s="3" customFormat="1" ht="24" hidden="1" customHeight="1" outlineLevel="2">
      <c r="A251" s="17">
        <v>250</v>
      </c>
      <c r="B251" s="17" t="s">
        <v>59</v>
      </c>
      <c r="C251" s="17" t="s">
        <v>231</v>
      </c>
      <c r="D251" s="31"/>
      <c r="E251" s="104">
        <f>SUM(E252:E256)</f>
        <v>333.89513266625812</v>
      </c>
      <c r="F251" s="152">
        <f t="shared" si="5"/>
        <v>1.5177054333647513E-2</v>
      </c>
      <c r="G251" s="171"/>
      <c r="H251" s="134"/>
      <c r="I251" s="39"/>
    </row>
    <row r="252" spans="1:9" s="3" customFormat="1" ht="24" hidden="1" customHeight="1" outlineLevel="3">
      <c r="A252" s="14">
        <v>251</v>
      </c>
      <c r="B252" s="14" t="s">
        <v>59</v>
      </c>
      <c r="C252" s="14" t="s">
        <v>171</v>
      </c>
      <c r="D252" s="29" t="s">
        <v>819</v>
      </c>
      <c r="E252" s="102">
        <v>49.87645135263606</v>
      </c>
      <c r="F252" s="150">
        <f t="shared" si="5"/>
        <v>2.2671118506693375E-3</v>
      </c>
      <c r="G252" s="169" t="s">
        <v>412</v>
      </c>
      <c r="H252" s="132" t="s">
        <v>456</v>
      </c>
      <c r="I252" s="39"/>
    </row>
    <row r="253" spans="1:9" s="3" customFormat="1" ht="24" hidden="1" customHeight="1" outlineLevel="3">
      <c r="A253" s="14">
        <v>252</v>
      </c>
      <c r="B253" s="14" t="s">
        <v>59</v>
      </c>
      <c r="C253" s="14" t="s">
        <v>171</v>
      </c>
      <c r="D253" s="29" t="s">
        <v>749</v>
      </c>
      <c r="E253" s="102">
        <v>74.814677028954108</v>
      </c>
      <c r="F253" s="150">
        <f t="shared" si="5"/>
        <v>3.4006677760040072E-3</v>
      </c>
      <c r="G253" s="169" t="s">
        <v>413</v>
      </c>
      <c r="H253" s="132" t="s">
        <v>457</v>
      </c>
      <c r="I253" s="39"/>
    </row>
    <row r="254" spans="1:9" s="3" customFormat="1" ht="24" hidden="1" customHeight="1" outlineLevel="3">
      <c r="A254" s="14">
        <v>253</v>
      </c>
      <c r="B254" s="14" t="s">
        <v>59</v>
      </c>
      <c r="C254" s="14" t="s">
        <v>171</v>
      </c>
      <c r="D254" s="29" t="s">
        <v>750</v>
      </c>
      <c r="E254" s="102">
        <v>74.814677028954108</v>
      </c>
      <c r="F254" s="150">
        <f t="shared" si="5"/>
        <v>3.4006677760040072E-3</v>
      </c>
      <c r="G254" s="169" t="s">
        <v>414</v>
      </c>
      <c r="H254" s="132" t="s">
        <v>458</v>
      </c>
      <c r="I254" s="39"/>
    </row>
    <row r="255" spans="1:9" s="3" customFormat="1" ht="24" hidden="1" customHeight="1" outlineLevel="3">
      <c r="A255" s="14">
        <v>254</v>
      </c>
      <c r="B255" s="14" t="s">
        <v>59</v>
      </c>
      <c r="C255" s="14" t="s">
        <v>171</v>
      </c>
      <c r="D255" s="29" t="s">
        <v>751</v>
      </c>
      <c r="E255" s="102">
        <v>59.574650226759751</v>
      </c>
      <c r="F255" s="150">
        <f t="shared" si="5"/>
        <v>2.707939154966154E-3</v>
      </c>
      <c r="G255" s="169" t="s">
        <v>415</v>
      </c>
      <c r="H255" s="132" t="s">
        <v>459</v>
      </c>
      <c r="I255" s="39"/>
    </row>
    <row r="256" spans="1:9" s="3" customFormat="1" ht="24" hidden="1" customHeight="1" outlineLevel="3">
      <c r="A256" s="14">
        <v>255</v>
      </c>
      <c r="B256" s="14" t="s">
        <v>59</v>
      </c>
      <c r="C256" s="14" t="s">
        <v>171</v>
      </c>
      <c r="D256" s="29" t="s">
        <v>752</v>
      </c>
      <c r="E256" s="102">
        <v>74.814677028954108</v>
      </c>
      <c r="F256" s="150">
        <f t="shared" si="5"/>
        <v>3.4006677760040072E-3</v>
      </c>
      <c r="G256" s="169" t="s">
        <v>416</v>
      </c>
      <c r="H256" s="132" t="s">
        <v>460</v>
      </c>
      <c r="I256" s="39"/>
    </row>
    <row r="257" spans="1:9" s="3" customFormat="1" ht="24" hidden="1" customHeight="1" outlineLevel="2">
      <c r="A257" s="17">
        <v>256</v>
      </c>
      <c r="B257" s="17" t="s">
        <v>59</v>
      </c>
      <c r="C257" s="17" t="s">
        <v>234</v>
      </c>
      <c r="D257" s="31"/>
      <c r="E257" s="104">
        <f>SUM(E258:E276)</f>
        <v>280.78594835558079</v>
      </c>
      <c r="F257" s="152">
        <f t="shared" si="5"/>
        <v>1.2763000048212568E-2</v>
      </c>
      <c r="G257" s="171"/>
      <c r="H257" s="134"/>
      <c r="I257" s="39"/>
    </row>
    <row r="258" spans="1:9" s="3" customFormat="1" ht="24" hidden="1" customHeight="1" outlineLevel="3">
      <c r="A258" s="14">
        <v>257</v>
      </c>
      <c r="B258" s="14" t="s">
        <v>59</v>
      </c>
      <c r="C258" s="14" t="s">
        <v>661</v>
      </c>
      <c r="D258" s="29" t="s">
        <v>77</v>
      </c>
      <c r="E258" s="102">
        <v>14.778207808188466</v>
      </c>
      <c r="F258" s="150">
        <f t="shared" si="5"/>
        <v>6.717368446427669E-4</v>
      </c>
      <c r="G258" s="165" t="s">
        <v>417</v>
      </c>
      <c r="H258" s="128" t="s">
        <v>461</v>
      </c>
      <c r="I258" s="39"/>
    </row>
    <row r="259" spans="1:9" s="3" customFormat="1" ht="24" hidden="1" customHeight="1" outlineLevel="3">
      <c r="A259" s="14">
        <v>258</v>
      </c>
      <c r="B259" s="14" t="s">
        <v>59</v>
      </c>
      <c r="C259" s="14" t="s">
        <v>661</v>
      </c>
      <c r="D259" s="29" t="s">
        <v>76</v>
      </c>
      <c r="E259" s="102">
        <v>14.778207808188466</v>
      </c>
      <c r="F259" s="150">
        <f t="shared" si="5"/>
        <v>6.717368446427669E-4</v>
      </c>
      <c r="G259" s="165" t="s">
        <v>418</v>
      </c>
      <c r="H259" s="128" t="s">
        <v>462</v>
      </c>
      <c r="I259" s="39"/>
    </row>
    <row r="260" spans="1:9" s="3" customFormat="1" ht="24" hidden="1" customHeight="1" outlineLevel="3">
      <c r="A260" s="14">
        <v>259</v>
      </c>
      <c r="B260" s="14" t="s">
        <v>59</v>
      </c>
      <c r="C260" s="14" t="s">
        <v>661</v>
      </c>
      <c r="D260" s="29" t="s">
        <v>75</v>
      </c>
      <c r="E260" s="102">
        <v>14.778207808188466</v>
      </c>
      <c r="F260" s="150">
        <f t="shared" si="5"/>
        <v>6.717368446427669E-4</v>
      </c>
      <c r="G260" s="165" t="s">
        <v>419</v>
      </c>
      <c r="H260" s="128" t="s">
        <v>463</v>
      </c>
      <c r="I260" s="39"/>
    </row>
    <row r="261" spans="1:9" s="3" customFormat="1" ht="24" hidden="1" customHeight="1" outlineLevel="3">
      <c r="A261" s="14">
        <v>260</v>
      </c>
      <c r="B261" s="14" t="s">
        <v>59</v>
      </c>
      <c r="C261" s="14" t="s">
        <v>661</v>
      </c>
      <c r="D261" s="29" t="s">
        <v>74</v>
      </c>
      <c r="E261" s="102">
        <v>14.778207808188466</v>
      </c>
      <c r="F261" s="150">
        <f t="shared" si="5"/>
        <v>6.717368446427669E-4</v>
      </c>
      <c r="G261" s="165" t="s">
        <v>420</v>
      </c>
      <c r="H261" s="128" t="s">
        <v>464</v>
      </c>
      <c r="I261" s="39"/>
    </row>
    <row r="262" spans="1:9" s="3" customFormat="1" ht="24" hidden="1" customHeight="1" outlineLevel="3">
      <c r="A262" s="14">
        <v>261</v>
      </c>
      <c r="B262" s="14" t="s">
        <v>59</v>
      </c>
      <c r="C262" s="14" t="s">
        <v>661</v>
      </c>
      <c r="D262" s="29" t="s">
        <v>73</v>
      </c>
      <c r="E262" s="102">
        <v>14.778207808188466</v>
      </c>
      <c r="F262" s="150">
        <f t="shared" si="5"/>
        <v>6.717368446427669E-4</v>
      </c>
      <c r="G262" s="165" t="s">
        <v>421</v>
      </c>
      <c r="H262" s="128" t="s">
        <v>465</v>
      </c>
      <c r="I262" s="39"/>
    </row>
    <row r="263" spans="1:9" s="3" customFormat="1" ht="24" hidden="1" customHeight="1" outlineLevel="3">
      <c r="A263" s="14">
        <v>262</v>
      </c>
      <c r="B263" s="14" t="s">
        <v>59</v>
      </c>
      <c r="C263" s="14" t="s">
        <v>661</v>
      </c>
      <c r="D263" s="29" t="s">
        <v>72</v>
      </c>
      <c r="E263" s="102">
        <v>14.778207808188466</v>
      </c>
      <c r="F263" s="150">
        <f t="shared" ref="F263:F326" si="6">E263/$E$2</f>
        <v>6.717368446427669E-4</v>
      </c>
      <c r="G263" s="165" t="s">
        <v>422</v>
      </c>
      <c r="H263" s="128" t="s">
        <v>466</v>
      </c>
      <c r="I263" s="39"/>
    </row>
    <row r="264" spans="1:9" s="3" customFormat="1" ht="24" hidden="1" customHeight="1" outlineLevel="3">
      <c r="A264" s="14">
        <v>263</v>
      </c>
      <c r="B264" s="14" t="s">
        <v>59</v>
      </c>
      <c r="C264" s="14" t="s">
        <v>661</v>
      </c>
      <c r="D264" s="29" t="s">
        <v>71</v>
      </c>
      <c r="E264" s="102">
        <v>14.778207808188466</v>
      </c>
      <c r="F264" s="150">
        <f t="shared" si="6"/>
        <v>6.717368446427669E-4</v>
      </c>
      <c r="G264" s="165" t="s">
        <v>423</v>
      </c>
      <c r="H264" s="128" t="s">
        <v>467</v>
      </c>
      <c r="I264" s="39"/>
    </row>
    <row r="265" spans="1:9" s="3" customFormat="1" ht="24" hidden="1" customHeight="1" outlineLevel="3">
      <c r="A265" s="14">
        <v>264</v>
      </c>
      <c r="B265" s="14" t="s">
        <v>59</v>
      </c>
      <c r="C265" s="14" t="s">
        <v>661</v>
      </c>
      <c r="D265" s="29" t="s">
        <v>70</v>
      </c>
      <c r="E265" s="102">
        <v>14.778207808188466</v>
      </c>
      <c r="F265" s="150">
        <f t="shared" si="6"/>
        <v>6.717368446427669E-4</v>
      </c>
      <c r="G265" s="165" t="s">
        <v>424</v>
      </c>
      <c r="H265" s="128" t="s">
        <v>468</v>
      </c>
      <c r="I265" s="39"/>
    </row>
    <row r="266" spans="1:9" s="3" customFormat="1" ht="24" hidden="1" customHeight="1" outlineLevel="3">
      <c r="A266" s="14">
        <v>265</v>
      </c>
      <c r="B266" s="14" t="s">
        <v>59</v>
      </c>
      <c r="C266" s="14" t="s">
        <v>661</v>
      </c>
      <c r="D266" s="29" t="s">
        <v>69</v>
      </c>
      <c r="E266" s="102">
        <v>14.778207808188466</v>
      </c>
      <c r="F266" s="150">
        <f t="shared" si="6"/>
        <v>6.717368446427669E-4</v>
      </c>
      <c r="G266" s="165" t="s">
        <v>425</v>
      </c>
      <c r="H266" s="128" t="s">
        <v>469</v>
      </c>
      <c r="I266" s="39"/>
    </row>
    <row r="267" spans="1:9" s="3" customFormat="1" ht="24" hidden="1" customHeight="1" outlineLevel="3">
      <c r="A267" s="14">
        <v>266</v>
      </c>
      <c r="B267" s="14" t="s">
        <v>59</v>
      </c>
      <c r="C267" s="14" t="s">
        <v>661</v>
      </c>
      <c r="D267" s="29" t="s">
        <v>68</v>
      </c>
      <c r="E267" s="102">
        <v>14.778207808188466</v>
      </c>
      <c r="F267" s="150">
        <f t="shared" si="6"/>
        <v>6.717368446427669E-4</v>
      </c>
      <c r="G267" s="165" t="s">
        <v>426</v>
      </c>
      <c r="H267" s="128" t="s">
        <v>470</v>
      </c>
      <c r="I267" s="39"/>
    </row>
    <row r="268" spans="1:9" s="3" customFormat="1" ht="24" hidden="1" customHeight="1" outlineLevel="3">
      <c r="A268" s="14">
        <v>267</v>
      </c>
      <c r="B268" s="14" t="s">
        <v>59</v>
      </c>
      <c r="C268" s="14" t="s">
        <v>661</v>
      </c>
      <c r="D268" s="29" t="s">
        <v>67</v>
      </c>
      <c r="E268" s="102">
        <v>14.778207808188466</v>
      </c>
      <c r="F268" s="150">
        <f t="shared" si="6"/>
        <v>6.717368446427669E-4</v>
      </c>
      <c r="G268" s="165" t="s">
        <v>427</v>
      </c>
      <c r="H268" s="128" t="s">
        <v>471</v>
      </c>
      <c r="I268" s="39"/>
    </row>
    <row r="269" spans="1:9" s="3" customFormat="1" ht="24" hidden="1" customHeight="1" outlineLevel="3">
      <c r="A269" s="14">
        <v>268</v>
      </c>
      <c r="B269" s="14" t="s">
        <v>59</v>
      </c>
      <c r="C269" s="14" t="s">
        <v>661</v>
      </c>
      <c r="D269" s="29" t="s">
        <v>66</v>
      </c>
      <c r="E269" s="102">
        <v>14.778207808188466</v>
      </c>
      <c r="F269" s="150">
        <f t="shared" si="6"/>
        <v>6.717368446427669E-4</v>
      </c>
      <c r="G269" s="165" t="s">
        <v>428</v>
      </c>
      <c r="H269" s="128" t="s">
        <v>472</v>
      </c>
      <c r="I269" s="39"/>
    </row>
    <row r="270" spans="1:9" s="3" customFormat="1" ht="24" hidden="1" customHeight="1" outlineLevel="3">
      <c r="A270" s="14">
        <v>269</v>
      </c>
      <c r="B270" s="14" t="s">
        <v>59</v>
      </c>
      <c r="C270" s="14" t="s">
        <v>661</v>
      </c>
      <c r="D270" s="29" t="s">
        <v>65</v>
      </c>
      <c r="E270" s="102">
        <v>14.778207808188466</v>
      </c>
      <c r="F270" s="150">
        <f t="shared" si="6"/>
        <v>6.717368446427669E-4</v>
      </c>
      <c r="G270" s="165" t="s">
        <v>429</v>
      </c>
      <c r="H270" s="128" t="s">
        <v>473</v>
      </c>
      <c r="I270" s="39"/>
    </row>
    <row r="271" spans="1:9" s="3" customFormat="1" ht="24" hidden="1" customHeight="1" outlineLevel="3">
      <c r="A271" s="14">
        <v>270</v>
      </c>
      <c r="B271" s="14" t="s">
        <v>59</v>
      </c>
      <c r="C271" s="14" t="s">
        <v>661</v>
      </c>
      <c r="D271" s="29" t="s">
        <v>64</v>
      </c>
      <c r="E271" s="102">
        <v>14.778207808188466</v>
      </c>
      <c r="F271" s="150">
        <f t="shared" si="6"/>
        <v>6.717368446427669E-4</v>
      </c>
      <c r="G271" s="165" t="s">
        <v>430</v>
      </c>
      <c r="H271" s="128" t="s">
        <v>474</v>
      </c>
      <c r="I271" s="39"/>
    </row>
    <row r="272" spans="1:9" s="3" customFormat="1" ht="24" hidden="1" customHeight="1" outlineLevel="3">
      <c r="A272" s="14">
        <v>271</v>
      </c>
      <c r="B272" s="14" t="s">
        <v>59</v>
      </c>
      <c r="C272" s="14" t="s">
        <v>661</v>
      </c>
      <c r="D272" s="29" t="s">
        <v>63</v>
      </c>
      <c r="E272" s="102">
        <v>14.778207808188466</v>
      </c>
      <c r="F272" s="150">
        <f t="shared" si="6"/>
        <v>6.717368446427669E-4</v>
      </c>
      <c r="G272" s="165" t="s">
        <v>431</v>
      </c>
      <c r="H272" s="128" t="s">
        <v>475</v>
      </c>
      <c r="I272" s="39"/>
    </row>
    <row r="273" spans="1:9" s="3" customFormat="1" ht="24" hidden="1" customHeight="1" outlineLevel="3">
      <c r="A273" s="14">
        <v>272</v>
      </c>
      <c r="B273" s="14" t="s">
        <v>59</v>
      </c>
      <c r="C273" s="14" t="s">
        <v>661</v>
      </c>
      <c r="D273" s="29" t="s">
        <v>62</v>
      </c>
      <c r="E273" s="102">
        <v>14.778207808188466</v>
      </c>
      <c r="F273" s="150">
        <f t="shared" si="6"/>
        <v>6.717368446427669E-4</v>
      </c>
      <c r="G273" s="165" t="s">
        <v>432</v>
      </c>
      <c r="H273" s="128" t="s">
        <v>476</v>
      </c>
      <c r="I273" s="39"/>
    </row>
    <row r="274" spans="1:9" s="3" customFormat="1" ht="24" hidden="1" customHeight="1" outlineLevel="3">
      <c r="A274" s="14">
        <v>273</v>
      </c>
      <c r="B274" s="14" t="s">
        <v>59</v>
      </c>
      <c r="C274" s="14" t="s">
        <v>661</v>
      </c>
      <c r="D274" s="29" t="s">
        <v>61</v>
      </c>
      <c r="E274" s="102">
        <v>14.778207808188466</v>
      </c>
      <c r="F274" s="150">
        <f t="shared" si="6"/>
        <v>6.717368446427669E-4</v>
      </c>
      <c r="G274" s="165" t="s">
        <v>433</v>
      </c>
      <c r="H274" s="128" t="s">
        <v>477</v>
      </c>
      <c r="I274" s="39"/>
    </row>
    <row r="275" spans="1:9" s="3" customFormat="1" ht="24" hidden="1" customHeight="1" outlineLevel="3">
      <c r="A275" s="14">
        <v>274</v>
      </c>
      <c r="B275" s="14" t="s">
        <v>59</v>
      </c>
      <c r="C275" s="14" t="s">
        <v>661</v>
      </c>
      <c r="D275" s="29" t="s">
        <v>60</v>
      </c>
      <c r="E275" s="102">
        <v>14.778207808188466</v>
      </c>
      <c r="F275" s="150">
        <f t="shared" si="6"/>
        <v>6.717368446427669E-4</v>
      </c>
      <c r="G275" s="165" t="s">
        <v>434</v>
      </c>
      <c r="H275" s="128" t="s">
        <v>478</v>
      </c>
      <c r="I275" s="39"/>
    </row>
    <row r="276" spans="1:9" s="3" customFormat="1" ht="24" hidden="1" customHeight="1" outlineLevel="3">
      <c r="A276" s="14">
        <v>275</v>
      </c>
      <c r="B276" s="14" t="s">
        <v>59</v>
      </c>
      <c r="C276" s="14" t="s">
        <v>661</v>
      </c>
      <c r="D276" s="29" t="s">
        <v>58</v>
      </c>
      <c r="E276" s="102">
        <v>14.778207808188466</v>
      </c>
      <c r="F276" s="150">
        <f t="shared" si="6"/>
        <v>6.717368446427669E-4</v>
      </c>
      <c r="G276" s="165" t="s">
        <v>435</v>
      </c>
      <c r="H276" s="128" t="s">
        <v>479</v>
      </c>
      <c r="I276" s="39"/>
    </row>
    <row r="277" spans="1:9" s="3" customFormat="1" ht="24" customHeight="1" outlineLevel="1" collapsed="1">
      <c r="A277" s="15">
        <v>276</v>
      </c>
      <c r="B277" s="15" t="s">
        <v>1</v>
      </c>
      <c r="C277" s="15"/>
      <c r="D277" s="30"/>
      <c r="E277" s="103">
        <f>E278+E280+E284+E291+E340+E462</f>
        <v>3221.7313949912391</v>
      </c>
      <c r="F277" s="151">
        <f t="shared" si="6"/>
        <v>0.14644236362401239</v>
      </c>
      <c r="G277" s="167"/>
      <c r="H277" s="129"/>
      <c r="I277" s="39"/>
    </row>
    <row r="278" spans="1:9" s="3" customFormat="1" ht="24" hidden="1" customHeight="1" outlineLevel="2">
      <c r="A278" s="17">
        <v>277</v>
      </c>
      <c r="B278" s="17" t="s">
        <v>1</v>
      </c>
      <c r="C278" s="17" t="s">
        <v>172</v>
      </c>
      <c r="D278" s="31"/>
      <c r="E278" s="104">
        <f>SUM(E279)</f>
        <v>49.87645135263606</v>
      </c>
      <c r="F278" s="152">
        <f t="shared" si="6"/>
        <v>2.2671118506693375E-3</v>
      </c>
      <c r="G278" s="171"/>
      <c r="H278" s="134"/>
      <c r="I278" s="39"/>
    </row>
    <row r="279" spans="1:9" s="3" customFormat="1" ht="24" hidden="1" customHeight="1" outlineLevel="3">
      <c r="A279" s="14">
        <v>278</v>
      </c>
      <c r="B279" s="14" t="s">
        <v>1</v>
      </c>
      <c r="C279" s="14" t="s">
        <v>133</v>
      </c>
      <c r="D279" s="14" t="s">
        <v>57</v>
      </c>
      <c r="E279" s="111">
        <v>49.87645135263606</v>
      </c>
      <c r="F279" s="158">
        <f t="shared" si="6"/>
        <v>2.2671118506693375E-3</v>
      </c>
      <c r="G279" s="172" t="s">
        <v>343</v>
      </c>
      <c r="H279" s="132" t="s">
        <v>1210</v>
      </c>
      <c r="I279" s="39"/>
    </row>
    <row r="280" spans="1:9" s="3" customFormat="1" ht="24" hidden="1" customHeight="1" outlineLevel="2">
      <c r="A280" s="17">
        <v>279</v>
      </c>
      <c r="B280" s="17" t="s">
        <v>1</v>
      </c>
      <c r="C280" s="17" t="s">
        <v>173</v>
      </c>
      <c r="D280" s="16"/>
      <c r="E280" s="112">
        <f>SUM(E281:E283)</f>
        <v>75.738315016965885</v>
      </c>
      <c r="F280" s="159">
        <f t="shared" si="6"/>
        <v>3.4426513287941799E-3</v>
      </c>
      <c r="G280" s="171"/>
      <c r="H280" s="134"/>
      <c r="I280" s="39"/>
    </row>
    <row r="281" spans="1:9" s="3" customFormat="1" ht="24" hidden="1" customHeight="1" outlineLevel="3">
      <c r="A281" s="14">
        <v>280</v>
      </c>
      <c r="B281" s="14" t="s">
        <v>1</v>
      </c>
      <c r="C281" s="14" t="s">
        <v>174</v>
      </c>
      <c r="D281" s="14" t="s">
        <v>56</v>
      </c>
      <c r="E281" s="111">
        <v>30.018234610382823</v>
      </c>
      <c r="F281" s="158">
        <f t="shared" si="6"/>
        <v>1.3644654656806204E-3</v>
      </c>
      <c r="G281" s="172" t="s">
        <v>344</v>
      </c>
      <c r="H281" s="132" t="s">
        <v>1211</v>
      </c>
      <c r="I281" s="39"/>
    </row>
    <row r="282" spans="1:9" s="3" customFormat="1" ht="24" hidden="1" customHeight="1" outlineLevel="3">
      <c r="A282" s="14">
        <v>281</v>
      </c>
      <c r="B282" s="14" t="s">
        <v>1</v>
      </c>
      <c r="C282" s="14" t="s">
        <v>174</v>
      </c>
      <c r="D282" s="14" t="s">
        <v>847</v>
      </c>
      <c r="E282" s="111">
        <v>33.250967568424045</v>
      </c>
      <c r="F282" s="158">
        <f t="shared" si="6"/>
        <v>1.5114079004462254E-3</v>
      </c>
      <c r="G282" s="172" t="s">
        <v>345</v>
      </c>
      <c r="H282" s="132" t="s">
        <v>1212</v>
      </c>
      <c r="I282" s="39"/>
    </row>
    <row r="283" spans="1:9" s="3" customFormat="1" ht="24" hidden="1" customHeight="1" outlineLevel="3">
      <c r="A283" s="14">
        <v>282</v>
      </c>
      <c r="B283" s="14" t="s">
        <v>1</v>
      </c>
      <c r="C283" s="14" t="s">
        <v>174</v>
      </c>
      <c r="D283" s="14" t="s">
        <v>55</v>
      </c>
      <c r="E283" s="111">
        <v>12.469112838159015</v>
      </c>
      <c r="F283" s="158">
        <f t="shared" si="6"/>
        <v>5.6677796266733438E-4</v>
      </c>
      <c r="G283" s="172" t="s">
        <v>1213</v>
      </c>
      <c r="H283" s="132" t="s">
        <v>1214</v>
      </c>
      <c r="I283" s="39"/>
    </row>
    <row r="284" spans="1:9" s="3" customFormat="1" ht="24" hidden="1" customHeight="1" outlineLevel="2">
      <c r="A284" s="17">
        <v>283</v>
      </c>
      <c r="B284" s="17" t="s">
        <v>1</v>
      </c>
      <c r="C284" s="17" t="s">
        <v>175</v>
      </c>
      <c r="D284" s="16"/>
      <c r="E284" s="112">
        <f>SUM(E285:E290)</f>
        <v>124.21115840367</v>
      </c>
      <c r="F284" s="159">
        <f t="shared" si="6"/>
        <v>5.6459628054000167E-3</v>
      </c>
      <c r="G284" s="171"/>
      <c r="H284" s="134"/>
      <c r="I284" s="39"/>
    </row>
    <row r="285" spans="1:9" s="3" customFormat="1" ht="24" hidden="1" customHeight="1" outlineLevel="3">
      <c r="A285" s="14">
        <v>284</v>
      </c>
      <c r="B285" s="14" t="s">
        <v>1</v>
      </c>
      <c r="C285" s="14" t="s">
        <v>176</v>
      </c>
      <c r="D285" s="14" t="s">
        <v>820</v>
      </c>
      <c r="E285" s="111">
        <v>30.018234610382823</v>
      </c>
      <c r="F285" s="158">
        <f t="shared" si="6"/>
        <v>1.3644654656806204E-3</v>
      </c>
      <c r="G285" s="172" t="s">
        <v>346</v>
      </c>
      <c r="H285" s="132" t="s">
        <v>1215</v>
      </c>
      <c r="I285" s="39"/>
    </row>
    <row r="286" spans="1:9" s="3" customFormat="1" ht="24" hidden="1" customHeight="1" outlineLevel="3">
      <c r="A286" s="14">
        <v>285</v>
      </c>
      <c r="B286" s="14" t="s">
        <v>1</v>
      </c>
      <c r="C286" s="14" t="s">
        <v>176</v>
      </c>
      <c r="D286" s="14" t="s">
        <v>848</v>
      </c>
      <c r="E286" s="111">
        <v>32.327329580412261</v>
      </c>
      <c r="F286" s="158">
        <f t="shared" si="6"/>
        <v>1.4694243476560522E-3</v>
      </c>
      <c r="G286" s="172" t="s">
        <v>347</v>
      </c>
      <c r="H286" s="132" t="s">
        <v>1216</v>
      </c>
      <c r="I286" s="39"/>
    </row>
    <row r="287" spans="1:9" s="3" customFormat="1" ht="24" hidden="1" customHeight="1" outlineLevel="3">
      <c r="A287" s="14">
        <v>286</v>
      </c>
      <c r="B287" s="14" t="s">
        <v>1</v>
      </c>
      <c r="C287" s="14" t="s">
        <v>176</v>
      </c>
      <c r="D287" s="14" t="s">
        <v>54</v>
      </c>
      <c r="E287" s="111">
        <v>28.079994287055069</v>
      </c>
      <c r="F287" s="158">
        <f t="shared" si="6"/>
        <v>1.2763636162648783E-3</v>
      </c>
      <c r="G287" s="172" t="s">
        <v>348</v>
      </c>
      <c r="H287" s="132" t="s">
        <v>1217</v>
      </c>
      <c r="I287" s="39"/>
    </row>
    <row r="288" spans="1:9" s="3" customFormat="1" ht="24" hidden="1" customHeight="1" outlineLevel="3">
      <c r="A288" s="14">
        <v>287</v>
      </c>
      <c r="B288" s="14" t="s">
        <v>1</v>
      </c>
      <c r="C288" s="14" t="s">
        <v>176</v>
      </c>
      <c r="D288" s="14" t="s">
        <v>1218</v>
      </c>
      <c r="E288" s="111">
        <v>14.479542825351359</v>
      </c>
      <c r="F288" s="158">
        <f t="shared" si="6"/>
        <v>6.5816116105648519E-4</v>
      </c>
      <c r="G288" s="165" t="s">
        <v>1219</v>
      </c>
      <c r="H288" s="132" t="s">
        <v>1220</v>
      </c>
      <c r="I288" s="39"/>
    </row>
    <row r="289" spans="1:9" s="3" customFormat="1" ht="24" hidden="1" customHeight="1" outlineLevel="3">
      <c r="A289" s="14">
        <v>288</v>
      </c>
      <c r="B289" s="14" t="s">
        <v>1</v>
      </c>
      <c r="C289" s="14" t="s">
        <v>176</v>
      </c>
      <c r="D289" s="14" t="s">
        <v>1221</v>
      </c>
      <c r="E289" s="111">
        <v>9.6530285502342394</v>
      </c>
      <c r="F289" s="158">
        <f t="shared" si="6"/>
        <v>4.3877410737099015E-4</v>
      </c>
      <c r="G289" s="165" t="s">
        <v>1222</v>
      </c>
      <c r="H289" s="132" t="s">
        <v>1223</v>
      </c>
      <c r="I289" s="39"/>
    </row>
    <row r="290" spans="1:9" s="3" customFormat="1" ht="24" hidden="1" customHeight="1" outlineLevel="3">
      <c r="A290" s="14">
        <v>289</v>
      </c>
      <c r="B290" s="14" t="s">
        <v>1</v>
      </c>
      <c r="C290" s="14" t="s">
        <v>176</v>
      </c>
      <c r="D290" s="14" t="s">
        <v>1224</v>
      </c>
      <c r="E290" s="111">
        <v>9.6530285502342394</v>
      </c>
      <c r="F290" s="158">
        <f t="shared" si="6"/>
        <v>4.3877410737099015E-4</v>
      </c>
      <c r="G290" s="165" t="s">
        <v>1225</v>
      </c>
      <c r="H290" s="132" t="s">
        <v>1226</v>
      </c>
      <c r="I290" s="39"/>
    </row>
    <row r="291" spans="1:9" s="3" customFormat="1" ht="24" hidden="1" customHeight="1" outlineLevel="2">
      <c r="A291" s="17">
        <v>290</v>
      </c>
      <c r="B291" s="17" t="s">
        <v>1</v>
      </c>
      <c r="C291" s="17" t="s">
        <v>177</v>
      </c>
      <c r="D291" s="16"/>
      <c r="E291" s="112">
        <f>SUM(E292:E339)</f>
        <v>881.70530527892697</v>
      </c>
      <c r="F291" s="159">
        <f t="shared" si="6"/>
        <v>4.0077521399088767E-2</v>
      </c>
      <c r="G291" s="171"/>
      <c r="H291" s="134"/>
      <c r="I291" s="39"/>
    </row>
    <row r="292" spans="1:9" s="3" customFormat="1" ht="24" hidden="1" customHeight="1" outlineLevel="3">
      <c r="A292" s="14">
        <v>291</v>
      </c>
      <c r="B292" s="14" t="s">
        <v>1</v>
      </c>
      <c r="C292" s="14" t="s">
        <v>178</v>
      </c>
      <c r="D292" s="14" t="s">
        <v>849</v>
      </c>
      <c r="E292" s="111">
        <v>4.6799990478425118</v>
      </c>
      <c r="F292" s="158">
        <f t="shared" si="6"/>
        <v>2.1272726937747975E-4</v>
      </c>
      <c r="G292" s="172" t="s">
        <v>686</v>
      </c>
      <c r="H292" s="132" t="s">
        <v>1227</v>
      </c>
      <c r="I292" s="39"/>
    </row>
    <row r="293" spans="1:9" s="3" customFormat="1" ht="24" hidden="1" customHeight="1" outlineLevel="3">
      <c r="A293" s="14">
        <v>292</v>
      </c>
      <c r="B293" s="14" t="s">
        <v>1</v>
      </c>
      <c r="C293" s="14" t="s">
        <v>178</v>
      </c>
      <c r="D293" s="14" t="s">
        <v>850</v>
      </c>
      <c r="E293" s="111">
        <v>26.249496117383991</v>
      </c>
      <c r="F293" s="158">
        <f t="shared" si="6"/>
        <v>1.1931591383891583E-3</v>
      </c>
      <c r="G293" s="172" t="s">
        <v>686</v>
      </c>
      <c r="H293" s="132" t="s">
        <v>1227</v>
      </c>
      <c r="I293" s="39"/>
    </row>
    <row r="294" spans="1:9" s="3" customFormat="1" ht="24" hidden="1" customHeight="1" outlineLevel="3">
      <c r="A294" s="14">
        <v>293</v>
      </c>
      <c r="B294" s="14" t="s">
        <v>1</v>
      </c>
      <c r="C294" s="14" t="s">
        <v>178</v>
      </c>
      <c r="D294" s="18" t="s">
        <v>1228</v>
      </c>
      <c r="E294" s="113">
        <v>4.8265142751171197</v>
      </c>
      <c r="F294" s="160">
        <f t="shared" si="6"/>
        <v>2.1938705368549507E-4</v>
      </c>
      <c r="G294" s="172" t="s">
        <v>1229</v>
      </c>
      <c r="H294" s="132" t="s">
        <v>1230</v>
      </c>
      <c r="I294" s="39"/>
    </row>
    <row r="295" spans="1:9" s="3" customFormat="1" ht="24" hidden="1" customHeight="1" outlineLevel="3">
      <c r="A295" s="14">
        <v>294</v>
      </c>
      <c r="B295" s="14" t="s">
        <v>1</v>
      </c>
      <c r="C295" s="14" t="s">
        <v>178</v>
      </c>
      <c r="D295" s="18" t="s">
        <v>1231</v>
      </c>
      <c r="E295" s="113">
        <v>26.760281766940921</v>
      </c>
      <c r="F295" s="160">
        <f t="shared" si="6"/>
        <v>1.2163766722725338E-3</v>
      </c>
      <c r="G295" s="172" t="s">
        <v>1229</v>
      </c>
      <c r="H295" s="132" t="s">
        <v>1230</v>
      </c>
      <c r="I295" s="39"/>
    </row>
    <row r="296" spans="1:9" s="3" customFormat="1" ht="24" hidden="1" customHeight="1" outlineLevel="3">
      <c r="A296" s="14">
        <v>295</v>
      </c>
      <c r="B296" s="14" t="s">
        <v>1</v>
      </c>
      <c r="C296" s="14" t="s">
        <v>178</v>
      </c>
      <c r="D296" s="14" t="s">
        <v>851</v>
      </c>
      <c r="E296" s="111">
        <v>4.6799990478425118</v>
      </c>
      <c r="F296" s="158">
        <f t="shared" si="6"/>
        <v>2.1272726937747975E-4</v>
      </c>
      <c r="G296" s="172" t="s">
        <v>1232</v>
      </c>
      <c r="H296" s="136" t="s">
        <v>1233</v>
      </c>
      <c r="I296" s="39"/>
    </row>
    <row r="297" spans="1:9" s="3" customFormat="1" ht="24" hidden="1" customHeight="1" outlineLevel="3">
      <c r="A297" s="14">
        <v>296</v>
      </c>
      <c r="B297" s="14" t="s">
        <v>1</v>
      </c>
      <c r="C297" s="14" t="s">
        <v>178</v>
      </c>
      <c r="D297" s="14" t="s">
        <v>852</v>
      </c>
      <c r="E297" s="111">
        <v>26.249496117383991</v>
      </c>
      <c r="F297" s="158">
        <f t="shared" si="6"/>
        <v>1.1931591383891583E-3</v>
      </c>
      <c r="G297" s="172" t="s">
        <v>1232</v>
      </c>
      <c r="H297" s="136" t="s">
        <v>1233</v>
      </c>
      <c r="I297" s="39"/>
    </row>
    <row r="298" spans="1:9" s="3" customFormat="1" ht="24" hidden="1" customHeight="1" outlineLevel="3">
      <c r="A298" s="14">
        <v>297</v>
      </c>
      <c r="B298" s="14" t="s">
        <v>1</v>
      </c>
      <c r="C298" s="14" t="s">
        <v>178</v>
      </c>
      <c r="D298" s="14" t="s">
        <v>853</v>
      </c>
      <c r="E298" s="111">
        <v>4.6799990478425118</v>
      </c>
      <c r="F298" s="158">
        <f t="shared" si="6"/>
        <v>2.1272726937747975E-4</v>
      </c>
      <c r="G298" s="172" t="s">
        <v>1234</v>
      </c>
      <c r="H298" s="136" t="s">
        <v>1235</v>
      </c>
      <c r="I298" s="39"/>
    </row>
    <row r="299" spans="1:9" s="3" customFormat="1" ht="24" hidden="1" customHeight="1" outlineLevel="3">
      <c r="A299" s="14">
        <v>298</v>
      </c>
      <c r="B299" s="14" t="s">
        <v>1</v>
      </c>
      <c r="C299" s="14" t="s">
        <v>178</v>
      </c>
      <c r="D299" s="14" t="s">
        <v>854</v>
      </c>
      <c r="E299" s="111">
        <v>26.249496117383991</v>
      </c>
      <c r="F299" s="158">
        <f t="shared" si="6"/>
        <v>1.1931591383891583E-3</v>
      </c>
      <c r="G299" s="172" t="s">
        <v>1234</v>
      </c>
      <c r="H299" s="136" t="s">
        <v>1235</v>
      </c>
      <c r="I299" s="39"/>
    </row>
    <row r="300" spans="1:9" s="3" customFormat="1" ht="24" hidden="1" customHeight="1" outlineLevel="3">
      <c r="A300" s="14">
        <v>299</v>
      </c>
      <c r="B300" s="14" t="s">
        <v>1</v>
      </c>
      <c r="C300" s="14" t="s">
        <v>178</v>
      </c>
      <c r="D300" s="29" t="s">
        <v>855</v>
      </c>
      <c r="E300" s="102">
        <v>4.6799990478425118</v>
      </c>
      <c r="F300" s="150">
        <f t="shared" si="6"/>
        <v>2.1272726937747975E-4</v>
      </c>
      <c r="G300" s="172" t="s">
        <v>1236</v>
      </c>
      <c r="H300" s="136" t="s">
        <v>1237</v>
      </c>
      <c r="I300" s="39"/>
    </row>
    <row r="301" spans="1:9" s="3" customFormat="1" ht="24" hidden="1" customHeight="1" outlineLevel="3">
      <c r="A301" s="14">
        <v>300</v>
      </c>
      <c r="B301" s="14" t="s">
        <v>1</v>
      </c>
      <c r="C301" s="14" t="s">
        <v>178</v>
      </c>
      <c r="D301" s="29" t="s">
        <v>856</v>
      </c>
      <c r="E301" s="102">
        <v>26.249496117383991</v>
      </c>
      <c r="F301" s="150">
        <f t="shared" si="6"/>
        <v>1.1931591383891583E-3</v>
      </c>
      <c r="G301" s="172" t="s">
        <v>1236</v>
      </c>
      <c r="H301" s="136" t="s">
        <v>1237</v>
      </c>
      <c r="I301" s="39"/>
    </row>
    <row r="302" spans="1:9" s="3" customFormat="1" ht="24" hidden="1" customHeight="1" outlineLevel="3">
      <c r="A302" s="14">
        <v>301</v>
      </c>
      <c r="B302" s="14" t="s">
        <v>1</v>
      </c>
      <c r="C302" s="14" t="s">
        <v>178</v>
      </c>
      <c r="D302" s="32" t="s">
        <v>1238</v>
      </c>
      <c r="E302" s="105">
        <v>4.8265142751171197</v>
      </c>
      <c r="F302" s="153">
        <f t="shared" si="6"/>
        <v>2.1938705368549507E-4</v>
      </c>
      <c r="G302" s="172" t="s">
        <v>1239</v>
      </c>
      <c r="H302" s="136" t="s">
        <v>1240</v>
      </c>
      <c r="I302" s="39"/>
    </row>
    <row r="303" spans="1:9" s="3" customFormat="1" ht="24" hidden="1" customHeight="1" outlineLevel="3">
      <c r="A303" s="14">
        <v>302</v>
      </c>
      <c r="B303" s="14" t="s">
        <v>1</v>
      </c>
      <c r="C303" s="14" t="s">
        <v>178</v>
      </c>
      <c r="D303" s="32" t="s">
        <v>1241</v>
      </c>
      <c r="E303" s="105">
        <v>26.760281766940921</v>
      </c>
      <c r="F303" s="153">
        <f t="shared" si="6"/>
        <v>1.2163766722725338E-3</v>
      </c>
      <c r="G303" s="172" t="s">
        <v>1239</v>
      </c>
      <c r="H303" s="136" t="s">
        <v>1240</v>
      </c>
      <c r="I303" s="39"/>
    </row>
    <row r="304" spans="1:9" s="3" customFormat="1" ht="24" hidden="1" customHeight="1" outlineLevel="3">
      <c r="A304" s="14">
        <v>303</v>
      </c>
      <c r="B304" s="14" t="s">
        <v>1</v>
      </c>
      <c r="C304" s="14" t="s">
        <v>178</v>
      </c>
      <c r="D304" s="29" t="s">
        <v>857</v>
      </c>
      <c r="E304" s="102">
        <v>4.6799990478425118</v>
      </c>
      <c r="F304" s="150">
        <f t="shared" si="6"/>
        <v>2.1272726937747975E-4</v>
      </c>
      <c r="G304" s="172" t="s">
        <v>1242</v>
      </c>
      <c r="H304" s="136" t="s">
        <v>1243</v>
      </c>
      <c r="I304" s="39"/>
    </row>
    <row r="305" spans="1:9" s="3" customFormat="1" ht="24" hidden="1" customHeight="1" outlineLevel="3">
      <c r="A305" s="14">
        <v>304</v>
      </c>
      <c r="B305" s="14" t="s">
        <v>1</v>
      </c>
      <c r="C305" s="14" t="s">
        <v>178</v>
      </c>
      <c r="D305" s="29" t="s">
        <v>858</v>
      </c>
      <c r="E305" s="102">
        <v>26.249496117383991</v>
      </c>
      <c r="F305" s="150">
        <f t="shared" si="6"/>
        <v>1.1931591383891583E-3</v>
      </c>
      <c r="G305" s="172" t="s">
        <v>1242</v>
      </c>
      <c r="H305" s="136" t="s">
        <v>1243</v>
      </c>
      <c r="I305" s="39"/>
    </row>
    <row r="306" spans="1:9" s="3" customFormat="1" ht="24" hidden="1" customHeight="1" outlineLevel="3">
      <c r="A306" s="14">
        <v>305</v>
      </c>
      <c r="B306" s="14" t="s">
        <v>1</v>
      </c>
      <c r="C306" s="14" t="s">
        <v>178</v>
      </c>
      <c r="D306" s="32" t="s">
        <v>1244</v>
      </c>
      <c r="E306" s="105">
        <v>4.8265142751171197</v>
      </c>
      <c r="F306" s="153">
        <f t="shared" si="6"/>
        <v>2.1938705368549507E-4</v>
      </c>
      <c r="G306" s="172" t="s">
        <v>1245</v>
      </c>
      <c r="H306" s="136" t="s">
        <v>1246</v>
      </c>
      <c r="I306" s="39"/>
    </row>
    <row r="307" spans="1:9" s="3" customFormat="1" ht="24" hidden="1" customHeight="1" outlineLevel="3">
      <c r="A307" s="14">
        <v>306</v>
      </c>
      <c r="B307" s="14" t="s">
        <v>1</v>
      </c>
      <c r="C307" s="14" t="s">
        <v>178</v>
      </c>
      <c r="D307" s="32" t="s">
        <v>1247</v>
      </c>
      <c r="E307" s="105">
        <v>26.760281766940921</v>
      </c>
      <c r="F307" s="153">
        <f t="shared" si="6"/>
        <v>1.2163766722725338E-3</v>
      </c>
      <c r="G307" s="172" t="s">
        <v>1245</v>
      </c>
      <c r="H307" s="136" t="s">
        <v>1246</v>
      </c>
      <c r="I307" s="39"/>
    </row>
    <row r="308" spans="1:9" s="3" customFormat="1" ht="24" hidden="1" customHeight="1" outlineLevel="3">
      <c r="A308" s="14">
        <v>307</v>
      </c>
      <c r="B308" s="14" t="s">
        <v>1</v>
      </c>
      <c r="C308" s="14" t="s">
        <v>178</v>
      </c>
      <c r="D308" s="29" t="s">
        <v>859</v>
      </c>
      <c r="E308" s="102">
        <v>4.6799990478425118</v>
      </c>
      <c r="F308" s="150">
        <f t="shared" si="6"/>
        <v>2.1272726937747975E-4</v>
      </c>
      <c r="G308" s="172" t="s">
        <v>1248</v>
      </c>
      <c r="H308" s="136" t="s">
        <v>1249</v>
      </c>
      <c r="I308" s="39"/>
    </row>
    <row r="309" spans="1:9" s="3" customFormat="1" ht="24" hidden="1" customHeight="1" outlineLevel="3">
      <c r="A309" s="14">
        <v>308</v>
      </c>
      <c r="B309" s="14" t="s">
        <v>1</v>
      </c>
      <c r="C309" s="14" t="s">
        <v>178</v>
      </c>
      <c r="D309" s="29" t="s">
        <v>860</v>
      </c>
      <c r="E309" s="102">
        <v>26.249496117383991</v>
      </c>
      <c r="F309" s="150">
        <f t="shared" si="6"/>
        <v>1.1931591383891583E-3</v>
      </c>
      <c r="G309" s="172" t="s">
        <v>1248</v>
      </c>
      <c r="H309" s="136" t="s">
        <v>1249</v>
      </c>
      <c r="I309" s="39"/>
    </row>
    <row r="310" spans="1:9" s="3" customFormat="1" ht="24" hidden="1" customHeight="1" outlineLevel="3">
      <c r="A310" s="14">
        <v>309</v>
      </c>
      <c r="B310" s="14" t="s">
        <v>1</v>
      </c>
      <c r="C310" s="14" t="s">
        <v>178</v>
      </c>
      <c r="D310" s="29" t="s">
        <v>861</v>
      </c>
      <c r="E310" s="102">
        <v>4.6799990478425118</v>
      </c>
      <c r="F310" s="150">
        <f t="shared" si="6"/>
        <v>2.1272726937747975E-4</v>
      </c>
      <c r="G310" s="172" t="s">
        <v>1250</v>
      </c>
      <c r="H310" s="136" t="s">
        <v>1251</v>
      </c>
      <c r="I310" s="39"/>
    </row>
    <row r="311" spans="1:9" s="3" customFormat="1" ht="24" hidden="1" customHeight="1" outlineLevel="3">
      <c r="A311" s="14">
        <v>310</v>
      </c>
      <c r="B311" s="14" t="s">
        <v>1</v>
      </c>
      <c r="C311" s="14" t="s">
        <v>178</v>
      </c>
      <c r="D311" s="29" t="s">
        <v>862</v>
      </c>
      <c r="E311" s="102">
        <v>26.249496117383991</v>
      </c>
      <c r="F311" s="150">
        <f t="shared" si="6"/>
        <v>1.1931591383891583E-3</v>
      </c>
      <c r="G311" s="172" t="s">
        <v>1250</v>
      </c>
      <c r="H311" s="136" t="s">
        <v>1251</v>
      </c>
      <c r="I311" s="39"/>
    </row>
    <row r="312" spans="1:9" s="3" customFormat="1" ht="24" hidden="1" customHeight="1" outlineLevel="3">
      <c r="A312" s="14">
        <v>311</v>
      </c>
      <c r="B312" s="14" t="s">
        <v>1</v>
      </c>
      <c r="C312" s="14" t="s">
        <v>178</v>
      </c>
      <c r="D312" s="29" t="s">
        <v>863</v>
      </c>
      <c r="E312" s="102">
        <v>4.6799990478425118</v>
      </c>
      <c r="F312" s="150">
        <f t="shared" si="6"/>
        <v>2.1272726937747975E-4</v>
      </c>
      <c r="G312" s="172" t="s">
        <v>1252</v>
      </c>
      <c r="H312" s="136" t="s">
        <v>1253</v>
      </c>
      <c r="I312" s="39"/>
    </row>
    <row r="313" spans="1:9" s="3" customFormat="1" ht="24" hidden="1" customHeight="1" outlineLevel="3">
      <c r="A313" s="14">
        <v>312</v>
      </c>
      <c r="B313" s="14" t="s">
        <v>1</v>
      </c>
      <c r="C313" s="14" t="s">
        <v>178</v>
      </c>
      <c r="D313" s="29" t="s">
        <v>864</v>
      </c>
      <c r="E313" s="102">
        <v>26.249496117383991</v>
      </c>
      <c r="F313" s="150">
        <f t="shared" si="6"/>
        <v>1.1931591383891583E-3</v>
      </c>
      <c r="G313" s="172" t="s">
        <v>1252</v>
      </c>
      <c r="H313" s="136" t="s">
        <v>1253</v>
      </c>
      <c r="I313" s="39"/>
    </row>
    <row r="314" spans="1:9" s="3" customFormat="1" ht="24" hidden="1" customHeight="1" outlineLevel="3">
      <c r="A314" s="14">
        <v>313</v>
      </c>
      <c r="B314" s="14" t="s">
        <v>1</v>
      </c>
      <c r="C314" s="14" t="s">
        <v>178</v>
      </c>
      <c r="D314" s="32" t="s">
        <v>1254</v>
      </c>
      <c r="E314" s="105">
        <v>4.8265142751171197</v>
      </c>
      <c r="F314" s="153">
        <f t="shared" si="6"/>
        <v>2.1938705368549507E-4</v>
      </c>
      <c r="G314" s="172" t="s">
        <v>1255</v>
      </c>
      <c r="H314" s="136" t="s">
        <v>1256</v>
      </c>
      <c r="I314" s="39"/>
    </row>
    <row r="315" spans="1:9" s="3" customFormat="1" ht="24" hidden="1" customHeight="1" outlineLevel="3">
      <c r="A315" s="14">
        <v>314</v>
      </c>
      <c r="B315" s="14" t="s">
        <v>1</v>
      </c>
      <c r="C315" s="14" t="s">
        <v>178</v>
      </c>
      <c r="D315" s="32" t="s">
        <v>1257</v>
      </c>
      <c r="E315" s="105">
        <v>26.760281766940921</v>
      </c>
      <c r="F315" s="153">
        <f t="shared" si="6"/>
        <v>1.2163766722725338E-3</v>
      </c>
      <c r="G315" s="172" t="s">
        <v>1255</v>
      </c>
      <c r="H315" s="136" t="s">
        <v>1256</v>
      </c>
      <c r="I315" s="39"/>
    </row>
    <row r="316" spans="1:9" s="3" customFormat="1" ht="24" hidden="1" customHeight="1" outlineLevel="3">
      <c r="A316" s="14">
        <v>315</v>
      </c>
      <c r="B316" s="14" t="s">
        <v>1</v>
      </c>
      <c r="C316" s="14" t="s">
        <v>178</v>
      </c>
      <c r="D316" s="29" t="s">
        <v>865</v>
      </c>
      <c r="E316" s="102">
        <v>4.6799990478425118</v>
      </c>
      <c r="F316" s="150">
        <f t="shared" si="6"/>
        <v>2.1272726937747975E-4</v>
      </c>
      <c r="G316" s="172" t="s">
        <v>1258</v>
      </c>
      <c r="H316" s="136" t="s">
        <v>1259</v>
      </c>
      <c r="I316" s="39"/>
    </row>
    <row r="317" spans="1:9" s="3" customFormat="1" ht="24" hidden="1" customHeight="1" outlineLevel="3">
      <c r="A317" s="14">
        <v>316</v>
      </c>
      <c r="B317" s="14" t="s">
        <v>1</v>
      </c>
      <c r="C317" s="14" t="s">
        <v>178</v>
      </c>
      <c r="D317" s="29" t="s">
        <v>866</v>
      </c>
      <c r="E317" s="102">
        <v>26.249496117383991</v>
      </c>
      <c r="F317" s="150">
        <f t="shared" si="6"/>
        <v>1.1931591383891583E-3</v>
      </c>
      <c r="G317" s="172" t="s">
        <v>1258</v>
      </c>
      <c r="H317" s="136" t="s">
        <v>1259</v>
      </c>
      <c r="I317" s="39"/>
    </row>
    <row r="318" spans="1:9" s="3" customFormat="1" ht="24" hidden="1" customHeight="1" outlineLevel="3">
      <c r="A318" s="14">
        <v>317</v>
      </c>
      <c r="B318" s="14" t="s">
        <v>1</v>
      </c>
      <c r="C318" s="14" t="s">
        <v>178</v>
      </c>
      <c r="D318" s="32" t="s">
        <v>1260</v>
      </c>
      <c r="E318" s="105">
        <v>4.8265142751171197</v>
      </c>
      <c r="F318" s="153">
        <f t="shared" si="6"/>
        <v>2.1938705368549507E-4</v>
      </c>
      <c r="G318" s="172" t="s">
        <v>1261</v>
      </c>
      <c r="H318" s="136" t="s">
        <v>1262</v>
      </c>
      <c r="I318" s="39"/>
    </row>
    <row r="319" spans="1:9" s="3" customFormat="1" ht="24" hidden="1" customHeight="1" outlineLevel="3">
      <c r="A319" s="14">
        <v>318</v>
      </c>
      <c r="B319" s="14" t="s">
        <v>1</v>
      </c>
      <c r="C319" s="14" t="s">
        <v>178</v>
      </c>
      <c r="D319" s="32" t="s">
        <v>1263</v>
      </c>
      <c r="E319" s="105">
        <v>26.760281766940921</v>
      </c>
      <c r="F319" s="153">
        <f t="shared" si="6"/>
        <v>1.2163766722725338E-3</v>
      </c>
      <c r="G319" s="172" t="s">
        <v>1261</v>
      </c>
      <c r="H319" s="136" t="s">
        <v>1262</v>
      </c>
      <c r="I319" s="39"/>
    </row>
    <row r="320" spans="1:9" s="3" customFormat="1" ht="24" hidden="1" customHeight="1" outlineLevel="3">
      <c r="A320" s="14">
        <v>319</v>
      </c>
      <c r="B320" s="14" t="s">
        <v>1</v>
      </c>
      <c r="C320" s="14" t="s">
        <v>178</v>
      </c>
      <c r="D320" s="29" t="s">
        <v>867</v>
      </c>
      <c r="E320" s="102">
        <v>4.6799990478425118</v>
      </c>
      <c r="F320" s="150">
        <f t="shared" si="6"/>
        <v>2.1272726937747975E-4</v>
      </c>
      <c r="G320" s="172" t="s">
        <v>1264</v>
      </c>
      <c r="H320" s="136" t="s">
        <v>1265</v>
      </c>
      <c r="I320" s="39"/>
    </row>
    <row r="321" spans="1:9" s="3" customFormat="1" ht="24" hidden="1" customHeight="1" outlineLevel="3">
      <c r="A321" s="14">
        <v>320</v>
      </c>
      <c r="B321" s="14" t="s">
        <v>1</v>
      </c>
      <c r="C321" s="14" t="s">
        <v>178</v>
      </c>
      <c r="D321" s="29" t="s">
        <v>868</v>
      </c>
      <c r="E321" s="102">
        <v>26.249496117383991</v>
      </c>
      <c r="F321" s="150">
        <f t="shared" si="6"/>
        <v>1.1931591383891583E-3</v>
      </c>
      <c r="G321" s="172" t="s">
        <v>1264</v>
      </c>
      <c r="H321" s="136" t="s">
        <v>1265</v>
      </c>
      <c r="I321" s="39"/>
    </row>
    <row r="322" spans="1:9" s="3" customFormat="1" ht="24" hidden="1" customHeight="1" outlineLevel="3">
      <c r="A322" s="14">
        <v>321</v>
      </c>
      <c r="B322" s="14" t="s">
        <v>1</v>
      </c>
      <c r="C322" s="14" t="s">
        <v>178</v>
      </c>
      <c r="D322" s="29" t="s">
        <v>869</v>
      </c>
      <c r="E322" s="102">
        <v>4.6799990478425118</v>
      </c>
      <c r="F322" s="150">
        <f t="shared" si="6"/>
        <v>2.1272726937747975E-4</v>
      </c>
      <c r="G322" s="172" t="s">
        <v>1266</v>
      </c>
      <c r="H322" s="136" t="s">
        <v>1267</v>
      </c>
      <c r="I322" s="39"/>
    </row>
    <row r="323" spans="1:9" s="3" customFormat="1" ht="24" hidden="1" customHeight="1" outlineLevel="3">
      <c r="A323" s="14">
        <v>322</v>
      </c>
      <c r="B323" s="14" t="s">
        <v>1</v>
      </c>
      <c r="C323" s="14" t="s">
        <v>178</v>
      </c>
      <c r="D323" s="14" t="s">
        <v>870</v>
      </c>
      <c r="E323" s="111">
        <v>26.249496117383991</v>
      </c>
      <c r="F323" s="158">
        <f t="shared" si="6"/>
        <v>1.1931591383891583E-3</v>
      </c>
      <c r="G323" s="172" t="s">
        <v>1266</v>
      </c>
      <c r="H323" s="136" t="s">
        <v>1267</v>
      </c>
      <c r="I323" s="39"/>
    </row>
    <row r="324" spans="1:9" s="3" customFormat="1" ht="24" hidden="1" customHeight="1" outlineLevel="3">
      <c r="A324" s="14">
        <v>323</v>
      </c>
      <c r="B324" s="14" t="s">
        <v>1</v>
      </c>
      <c r="C324" s="14" t="s">
        <v>178</v>
      </c>
      <c r="D324" s="14" t="s">
        <v>871</v>
      </c>
      <c r="E324" s="111">
        <v>4.6799990478425118</v>
      </c>
      <c r="F324" s="158">
        <f t="shared" si="6"/>
        <v>2.1272726937747975E-4</v>
      </c>
      <c r="G324" s="172" t="s">
        <v>1268</v>
      </c>
      <c r="H324" s="136" t="s">
        <v>1269</v>
      </c>
      <c r="I324" s="39"/>
    </row>
    <row r="325" spans="1:9" s="3" customFormat="1" ht="24" hidden="1" customHeight="1" outlineLevel="3">
      <c r="A325" s="14">
        <v>324</v>
      </c>
      <c r="B325" s="14" t="s">
        <v>1</v>
      </c>
      <c r="C325" s="14" t="s">
        <v>178</v>
      </c>
      <c r="D325" s="14" t="s">
        <v>872</v>
      </c>
      <c r="E325" s="111">
        <v>26.24949611738398</v>
      </c>
      <c r="F325" s="158">
        <f t="shared" si="6"/>
        <v>1.1931591383891578E-3</v>
      </c>
      <c r="G325" s="172" t="s">
        <v>1268</v>
      </c>
      <c r="H325" s="136" t="s">
        <v>1269</v>
      </c>
      <c r="I325" s="39"/>
    </row>
    <row r="326" spans="1:9" s="3" customFormat="1" ht="24" hidden="1" customHeight="1" outlineLevel="3">
      <c r="A326" s="14">
        <v>325</v>
      </c>
      <c r="B326" s="14" t="s">
        <v>1</v>
      </c>
      <c r="C326" s="14" t="s">
        <v>178</v>
      </c>
      <c r="D326" s="18" t="s">
        <v>1270</v>
      </c>
      <c r="E326" s="113">
        <v>4.8265142751171197</v>
      </c>
      <c r="F326" s="160">
        <f t="shared" si="6"/>
        <v>2.1938705368549507E-4</v>
      </c>
      <c r="G326" s="172" t="s">
        <v>1271</v>
      </c>
      <c r="H326" s="136" t="s">
        <v>1272</v>
      </c>
      <c r="I326" s="39"/>
    </row>
    <row r="327" spans="1:9" s="3" customFormat="1" ht="24" hidden="1" customHeight="1" outlineLevel="3">
      <c r="A327" s="14">
        <v>326</v>
      </c>
      <c r="B327" s="14" t="s">
        <v>1</v>
      </c>
      <c r="C327" s="14" t="s">
        <v>178</v>
      </c>
      <c r="D327" s="18" t="s">
        <v>1273</v>
      </c>
      <c r="E327" s="113">
        <v>26.760281766940921</v>
      </c>
      <c r="F327" s="160">
        <f t="shared" ref="F327:F390" si="7">E327/$E$2</f>
        <v>1.2163766722725338E-3</v>
      </c>
      <c r="G327" s="172" t="s">
        <v>1271</v>
      </c>
      <c r="H327" s="136" t="s">
        <v>1272</v>
      </c>
      <c r="I327" s="39"/>
    </row>
    <row r="328" spans="1:9" s="3" customFormat="1" ht="24" hidden="1" customHeight="1" outlineLevel="3">
      <c r="A328" s="14">
        <v>327</v>
      </c>
      <c r="B328" s="14" t="s">
        <v>1</v>
      </c>
      <c r="C328" s="14" t="s">
        <v>178</v>
      </c>
      <c r="D328" s="14" t="s">
        <v>873</v>
      </c>
      <c r="E328" s="111">
        <v>4.6799990478425118</v>
      </c>
      <c r="F328" s="158">
        <f t="shared" si="7"/>
        <v>2.1272726937747975E-4</v>
      </c>
      <c r="G328" s="172" t="s">
        <v>687</v>
      </c>
      <c r="H328" s="136" t="s">
        <v>1274</v>
      </c>
      <c r="I328" s="39"/>
    </row>
    <row r="329" spans="1:9" s="3" customFormat="1" ht="24" hidden="1" customHeight="1" outlineLevel="3">
      <c r="A329" s="14">
        <v>328</v>
      </c>
      <c r="B329" s="14" t="s">
        <v>1</v>
      </c>
      <c r="C329" s="14" t="s">
        <v>178</v>
      </c>
      <c r="D329" s="14" t="s">
        <v>874</v>
      </c>
      <c r="E329" s="111">
        <v>26.24949611738398</v>
      </c>
      <c r="F329" s="158">
        <f t="shared" si="7"/>
        <v>1.1931591383891578E-3</v>
      </c>
      <c r="G329" s="172" t="s">
        <v>687</v>
      </c>
      <c r="H329" s="136" t="s">
        <v>1274</v>
      </c>
      <c r="I329" s="39"/>
    </row>
    <row r="330" spans="1:9" s="3" customFormat="1" ht="24" hidden="1" customHeight="1" outlineLevel="3">
      <c r="A330" s="14">
        <v>329</v>
      </c>
      <c r="B330" s="14" t="s">
        <v>1</v>
      </c>
      <c r="C330" s="14" t="s">
        <v>178</v>
      </c>
      <c r="D330" s="18" t="s">
        <v>1275</v>
      </c>
      <c r="E330" s="113">
        <v>4.8265142751171197</v>
      </c>
      <c r="F330" s="160">
        <f t="shared" si="7"/>
        <v>2.1938705368549507E-4</v>
      </c>
      <c r="G330" s="172" t="s">
        <v>1276</v>
      </c>
      <c r="H330" s="136" t="s">
        <v>1277</v>
      </c>
      <c r="I330" s="39"/>
    </row>
    <row r="331" spans="1:9" s="3" customFormat="1" ht="24" hidden="1" customHeight="1" outlineLevel="3">
      <c r="A331" s="14">
        <v>330</v>
      </c>
      <c r="B331" s="14" t="s">
        <v>1</v>
      </c>
      <c r="C331" s="14" t="s">
        <v>178</v>
      </c>
      <c r="D331" s="18" t="s">
        <v>1278</v>
      </c>
      <c r="E331" s="113">
        <v>26.760281766940921</v>
      </c>
      <c r="F331" s="160">
        <f t="shared" si="7"/>
        <v>1.2163766722725338E-3</v>
      </c>
      <c r="G331" s="172" t="s">
        <v>1276</v>
      </c>
      <c r="H331" s="136" t="s">
        <v>1277</v>
      </c>
      <c r="I331" s="39"/>
    </row>
    <row r="332" spans="1:9" s="3" customFormat="1" ht="24" hidden="1" customHeight="1" outlineLevel="3">
      <c r="A332" s="14">
        <v>331</v>
      </c>
      <c r="B332" s="14" t="s">
        <v>1</v>
      </c>
      <c r="C332" s="14" t="s">
        <v>178</v>
      </c>
      <c r="D332" s="14" t="s">
        <v>875</v>
      </c>
      <c r="E332" s="111">
        <v>4.6799990478425118</v>
      </c>
      <c r="F332" s="158">
        <f t="shared" si="7"/>
        <v>2.1272726937747975E-4</v>
      </c>
      <c r="G332" s="172" t="s">
        <v>1279</v>
      </c>
      <c r="H332" s="136" t="s">
        <v>1280</v>
      </c>
      <c r="I332" s="39"/>
    </row>
    <row r="333" spans="1:9" s="3" customFormat="1" ht="24" hidden="1" customHeight="1" outlineLevel="3">
      <c r="A333" s="14">
        <v>332</v>
      </c>
      <c r="B333" s="14" t="s">
        <v>1</v>
      </c>
      <c r="C333" s="14" t="s">
        <v>178</v>
      </c>
      <c r="D333" s="14" t="s">
        <v>876</v>
      </c>
      <c r="E333" s="111">
        <v>24.185651948009475</v>
      </c>
      <c r="F333" s="158">
        <f t="shared" si="7"/>
        <v>1.099348022172357E-3</v>
      </c>
      <c r="G333" s="172" t="s">
        <v>1279</v>
      </c>
      <c r="H333" s="136" t="s">
        <v>1280</v>
      </c>
      <c r="I333" s="39"/>
    </row>
    <row r="334" spans="1:9" s="3" customFormat="1" ht="24" hidden="1" customHeight="1" outlineLevel="3">
      <c r="A334" s="14">
        <v>333</v>
      </c>
      <c r="B334" s="14" t="s">
        <v>1</v>
      </c>
      <c r="C334" s="14" t="s">
        <v>178</v>
      </c>
      <c r="D334" s="14" t="s">
        <v>877</v>
      </c>
      <c r="E334" s="111">
        <v>4.6799990478425118</v>
      </c>
      <c r="F334" s="158">
        <f t="shared" si="7"/>
        <v>2.1272726937747975E-4</v>
      </c>
      <c r="G334" s="172" t="s">
        <v>1281</v>
      </c>
      <c r="H334" s="136" t="s">
        <v>1282</v>
      </c>
      <c r="I334" s="39"/>
    </row>
    <row r="335" spans="1:9" s="3" customFormat="1" ht="24" hidden="1" customHeight="1" outlineLevel="3">
      <c r="A335" s="14">
        <v>334</v>
      </c>
      <c r="B335" s="14" t="s">
        <v>1</v>
      </c>
      <c r="C335" s="14" t="s">
        <v>178</v>
      </c>
      <c r="D335" s="14" t="s">
        <v>878</v>
      </c>
      <c r="E335" s="111">
        <v>24.185651948009475</v>
      </c>
      <c r="F335" s="158">
        <f t="shared" si="7"/>
        <v>1.099348022172357E-3</v>
      </c>
      <c r="G335" s="172" t="s">
        <v>1281</v>
      </c>
      <c r="H335" s="136" t="s">
        <v>1282</v>
      </c>
      <c r="I335" s="39"/>
    </row>
    <row r="336" spans="1:9" s="3" customFormat="1" ht="24" hidden="1" customHeight="1" outlineLevel="3">
      <c r="A336" s="14">
        <v>335</v>
      </c>
      <c r="B336" s="14" t="s">
        <v>1</v>
      </c>
      <c r="C336" s="14" t="s">
        <v>178</v>
      </c>
      <c r="D336" s="29" t="s">
        <v>879</v>
      </c>
      <c r="E336" s="102">
        <v>50.195748461218045</v>
      </c>
      <c r="F336" s="150">
        <f t="shared" si="7"/>
        <v>2.2816253583291487E-3</v>
      </c>
      <c r="G336" s="172" t="s">
        <v>756</v>
      </c>
      <c r="H336" s="132" t="s">
        <v>1283</v>
      </c>
      <c r="I336" s="39"/>
    </row>
    <row r="337" spans="1:9" s="3" customFormat="1" ht="24" hidden="1" customHeight="1" outlineLevel="3">
      <c r="A337" s="14">
        <v>336</v>
      </c>
      <c r="B337" s="14" t="s">
        <v>1</v>
      </c>
      <c r="C337" s="14" t="s">
        <v>178</v>
      </c>
      <c r="D337" s="29" t="s">
        <v>880</v>
      </c>
      <c r="E337" s="102">
        <v>50.195748461218045</v>
      </c>
      <c r="F337" s="150">
        <f t="shared" si="7"/>
        <v>2.2816253583291487E-3</v>
      </c>
      <c r="G337" s="172" t="s">
        <v>757</v>
      </c>
      <c r="H337" s="132" t="s">
        <v>1284</v>
      </c>
      <c r="I337" s="39"/>
    </row>
    <row r="338" spans="1:9" s="3" customFormat="1" ht="24" hidden="1" customHeight="1" outlineLevel="3">
      <c r="A338" s="14">
        <v>337</v>
      </c>
      <c r="B338" s="14" t="s">
        <v>1</v>
      </c>
      <c r="C338" s="14" t="s">
        <v>178</v>
      </c>
      <c r="D338" s="29" t="s">
        <v>1285</v>
      </c>
      <c r="E338" s="102">
        <v>50.195748461218045</v>
      </c>
      <c r="F338" s="150">
        <f t="shared" si="7"/>
        <v>2.2816253583291487E-3</v>
      </c>
      <c r="G338" s="172" t="s">
        <v>758</v>
      </c>
      <c r="H338" s="132" t="s">
        <v>1286</v>
      </c>
      <c r="I338" s="39"/>
    </row>
    <row r="339" spans="1:9" s="3" customFormat="1" ht="24" hidden="1" customHeight="1" outlineLevel="3">
      <c r="A339" s="14">
        <v>338</v>
      </c>
      <c r="B339" s="14" t="s">
        <v>1</v>
      </c>
      <c r="C339" s="14" t="s">
        <v>178</v>
      </c>
      <c r="D339" s="29" t="s">
        <v>881</v>
      </c>
      <c r="E339" s="102">
        <v>50.195748461218045</v>
      </c>
      <c r="F339" s="150">
        <f t="shared" si="7"/>
        <v>2.2816253583291487E-3</v>
      </c>
      <c r="G339" s="172" t="s">
        <v>759</v>
      </c>
      <c r="H339" s="132" t="s">
        <v>1287</v>
      </c>
      <c r="I339" s="39"/>
    </row>
    <row r="340" spans="1:9" s="3" customFormat="1" ht="24" hidden="1" customHeight="1" outlineLevel="2">
      <c r="A340" s="17">
        <v>339</v>
      </c>
      <c r="B340" s="17" t="s">
        <v>1</v>
      </c>
      <c r="C340" s="17" t="s">
        <v>179</v>
      </c>
      <c r="D340" s="16"/>
      <c r="E340" s="112">
        <f>SUM(E341:E461)</f>
        <v>1956.9400508556903</v>
      </c>
      <c r="F340" s="159">
        <f t="shared" si="7"/>
        <v>8.895183719019556E-2</v>
      </c>
      <c r="G340" s="171"/>
      <c r="H340" s="134"/>
      <c r="I340" s="39"/>
    </row>
    <row r="341" spans="1:9" s="3" customFormat="1" ht="24" hidden="1" customHeight="1" outlineLevel="3">
      <c r="A341" s="14">
        <v>340</v>
      </c>
      <c r="B341" s="14" t="s">
        <v>1</v>
      </c>
      <c r="C341" s="14" t="s">
        <v>180</v>
      </c>
      <c r="D341" s="29" t="s">
        <v>235</v>
      </c>
      <c r="E341" s="102">
        <v>62.345564190795074</v>
      </c>
      <c r="F341" s="150">
        <f t="shared" si="7"/>
        <v>2.8338898133366719E-3</v>
      </c>
      <c r="G341" s="172" t="s">
        <v>349</v>
      </c>
      <c r="H341" s="132" t="s">
        <v>1288</v>
      </c>
      <c r="I341" s="39"/>
    </row>
    <row r="342" spans="1:9" s="3" customFormat="1" ht="24" hidden="1" customHeight="1" outlineLevel="3">
      <c r="A342" s="14">
        <v>341</v>
      </c>
      <c r="B342" s="14" t="s">
        <v>1</v>
      </c>
      <c r="C342" s="14" t="s">
        <v>180</v>
      </c>
      <c r="D342" s="29" t="s">
        <v>236</v>
      </c>
      <c r="E342" s="102">
        <v>28.632777628365154</v>
      </c>
      <c r="F342" s="150">
        <f t="shared" si="7"/>
        <v>1.301490136495361E-3</v>
      </c>
      <c r="G342" s="172" t="s">
        <v>350</v>
      </c>
      <c r="H342" s="132" t="s">
        <v>1289</v>
      </c>
      <c r="I342" s="39"/>
    </row>
    <row r="343" spans="1:9" s="3" customFormat="1" ht="24" hidden="1" customHeight="1" outlineLevel="3">
      <c r="A343" s="14">
        <v>342</v>
      </c>
      <c r="B343" s="14" t="s">
        <v>1</v>
      </c>
      <c r="C343" s="14" t="s">
        <v>180</v>
      </c>
      <c r="D343" s="29" t="s">
        <v>1290</v>
      </c>
      <c r="E343" s="102">
        <v>28.632777628365154</v>
      </c>
      <c r="F343" s="150">
        <f t="shared" si="7"/>
        <v>1.301490136495361E-3</v>
      </c>
      <c r="G343" s="165" t="s">
        <v>1291</v>
      </c>
      <c r="H343" s="128" t="s">
        <v>1292</v>
      </c>
      <c r="I343" s="39"/>
    </row>
    <row r="344" spans="1:9" s="3" customFormat="1" ht="24" hidden="1" customHeight="1" outlineLevel="3">
      <c r="A344" s="14">
        <v>343</v>
      </c>
      <c r="B344" s="14" t="s">
        <v>1</v>
      </c>
      <c r="C344" s="14" t="s">
        <v>180</v>
      </c>
      <c r="D344" s="29" t="s">
        <v>882</v>
      </c>
      <c r="E344" s="102">
        <v>4.6799990478425118</v>
      </c>
      <c r="F344" s="150">
        <f t="shared" si="7"/>
        <v>2.1272726937747975E-4</v>
      </c>
      <c r="G344" s="172" t="s">
        <v>688</v>
      </c>
      <c r="H344" s="132" t="s">
        <v>1293</v>
      </c>
      <c r="I344" s="39"/>
    </row>
    <row r="345" spans="1:9" s="3" customFormat="1" ht="24" hidden="1" customHeight="1" outlineLevel="3">
      <c r="A345" s="14">
        <v>344</v>
      </c>
      <c r="B345" s="14" t="s">
        <v>1</v>
      </c>
      <c r="C345" s="14" t="s">
        <v>180</v>
      </c>
      <c r="D345" s="29" t="s">
        <v>883</v>
      </c>
      <c r="E345" s="102">
        <v>26.24949611738398</v>
      </c>
      <c r="F345" s="150">
        <f t="shared" si="7"/>
        <v>1.1931591383891578E-3</v>
      </c>
      <c r="G345" s="172" t="s">
        <v>688</v>
      </c>
      <c r="H345" s="132" t="s">
        <v>1293</v>
      </c>
      <c r="I345" s="39"/>
    </row>
    <row r="346" spans="1:9" s="3" customFormat="1" ht="24" hidden="1" customHeight="1" outlineLevel="3">
      <c r="A346" s="14">
        <v>345</v>
      </c>
      <c r="B346" s="14" t="s">
        <v>1</v>
      </c>
      <c r="C346" s="14" t="s">
        <v>180</v>
      </c>
      <c r="D346" s="32" t="s">
        <v>1294</v>
      </c>
      <c r="E346" s="105">
        <v>4.8265142751171197</v>
      </c>
      <c r="F346" s="153">
        <f t="shared" si="7"/>
        <v>2.1938705368549507E-4</v>
      </c>
      <c r="G346" s="172" t="s">
        <v>1295</v>
      </c>
      <c r="H346" s="136" t="s">
        <v>1296</v>
      </c>
      <c r="I346" s="39"/>
    </row>
    <row r="347" spans="1:9" s="3" customFormat="1" ht="24" hidden="1" customHeight="1" outlineLevel="3">
      <c r="A347" s="14">
        <v>346</v>
      </c>
      <c r="B347" s="14" t="s">
        <v>1</v>
      </c>
      <c r="C347" s="14" t="s">
        <v>180</v>
      </c>
      <c r="D347" s="32" t="s">
        <v>1297</v>
      </c>
      <c r="E347" s="105">
        <v>26.760281766940921</v>
      </c>
      <c r="F347" s="153">
        <f t="shared" si="7"/>
        <v>1.2163766722725338E-3</v>
      </c>
      <c r="G347" s="172" t="s">
        <v>1295</v>
      </c>
      <c r="H347" s="136" t="s">
        <v>1296</v>
      </c>
      <c r="I347" s="39"/>
    </row>
    <row r="348" spans="1:9" s="3" customFormat="1" ht="24" hidden="1" customHeight="1" outlineLevel="3">
      <c r="A348" s="14">
        <v>347</v>
      </c>
      <c r="B348" s="14" t="s">
        <v>1</v>
      </c>
      <c r="C348" s="14" t="s">
        <v>180</v>
      </c>
      <c r="D348" s="29" t="s">
        <v>884</v>
      </c>
      <c r="E348" s="102">
        <v>4.6799990478425118</v>
      </c>
      <c r="F348" s="150">
        <f t="shared" si="7"/>
        <v>2.1272726937747975E-4</v>
      </c>
      <c r="G348" s="172" t="s">
        <v>1298</v>
      </c>
      <c r="H348" s="136" t="s">
        <v>1299</v>
      </c>
      <c r="I348" s="39"/>
    </row>
    <row r="349" spans="1:9" s="3" customFormat="1" ht="24" hidden="1" customHeight="1" outlineLevel="3">
      <c r="A349" s="14">
        <v>348</v>
      </c>
      <c r="B349" s="14" t="s">
        <v>1</v>
      </c>
      <c r="C349" s="14" t="s">
        <v>180</v>
      </c>
      <c r="D349" s="29" t="s">
        <v>885</v>
      </c>
      <c r="E349" s="102">
        <v>26.24949611738398</v>
      </c>
      <c r="F349" s="150">
        <f t="shared" si="7"/>
        <v>1.1931591383891578E-3</v>
      </c>
      <c r="G349" s="172" t="s">
        <v>1298</v>
      </c>
      <c r="H349" s="136" t="s">
        <v>1299</v>
      </c>
      <c r="I349" s="39"/>
    </row>
    <row r="350" spans="1:9" s="3" customFormat="1" ht="24" hidden="1" customHeight="1" outlineLevel="3">
      <c r="A350" s="14">
        <v>349</v>
      </c>
      <c r="B350" s="14" t="s">
        <v>1</v>
      </c>
      <c r="C350" s="14" t="s">
        <v>180</v>
      </c>
      <c r="D350" s="29" t="s">
        <v>886</v>
      </c>
      <c r="E350" s="102">
        <v>4.6799990478425118</v>
      </c>
      <c r="F350" s="150">
        <f t="shared" si="7"/>
        <v>2.1272726937747975E-4</v>
      </c>
      <c r="G350" s="172" t="s">
        <v>1300</v>
      </c>
      <c r="H350" s="136" t="s">
        <v>1301</v>
      </c>
      <c r="I350" s="39"/>
    </row>
    <row r="351" spans="1:9" s="3" customFormat="1" ht="24" hidden="1" customHeight="1" outlineLevel="3">
      <c r="A351" s="14">
        <v>350</v>
      </c>
      <c r="B351" s="14" t="s">
        <v>1</v>
      </c>
      <c r="C351" s="14" t="s">
        <v>180</v>
      </c>
      <c r="D351" s="29" t="s">
        <v>887</v>
      </c>
      <c r="E351" s="102">
        <v>26.24949611738398</v>
      </c>
      <c r="F351" s="150">
        <f t="shared" si="7"/>
        <v>1.1931591383891578E-3</v>
      </c>
      <c r="G351" s="172" t="s">
        <v>1300</v>
      </c>
      <c r="H351" s="136" t="s">
        <v>1301</v>
      </c>
      <c r="I351" s="39"/>
    </row>
    <row r="352" spans="1:9" s="3" customFormat="1" ht="24" hidden="1" customHeight="1" outlineLevel="3">
      <c r="A352" s="14">
        <v>351</v>
      </c>
      <c r="B352" s="14" t="s">
        <v>1</v>
      </c>
      <c r="C352" s="14" t="s">
        <v>180</v>
      </c>
      <c r="D352" s="29" t="s">
        <v>888</v>
      </c>
      <c r="E352" s="102">
        <v>4.6799990478425118</v>
      </c>
      <c r="F352" s="150">
        <f t="shared" si="7"/>
        <v>2.1272726937747975E-4</v>
      </c>
      <c r="G352" s="172" t="s">
        <v>1302</v>
      </c>
      <c r="H352" s="136" t="s">
        <v>1303</v>
      </c>
      <c r="I352" s="39"/>
    </row>
    <row r="353" spans="1:9" s="3" customFormat="1" ht="24" hidden="1" customHeight="1" outlineLevel="3">
      <c r="A353" s="14">
        <v>352</v>
      </c>
      <c r="B353" s="14" t="s">
        <v>1</v>
      </c>
      <c r="C353" s="14" t="s">
        <v>180</v>
      </c>
      <c r="D353" s="29" t="s">
        <v>889</v>
      </c>
      <c r="E353" s="102">
        <v>26.24949611738398</v>
      </c>
      <c r="F353" s="150">
        <f t="shared" si="7"/>
        <v>1.1931591383891578E-3</v>
      </c>
      <c r="G353" s="172" t="s">
        <v>1302</v>
      </c>
      <c r="H353" s="136" t="s">
        <v>1303</v>
      </c>
      <c r="I353" s="39"/>
    </row>
    <row r="354" spans="1:9" s="3" customFormat="1" ht="24" hidden="1" customHeight="1" outlineLevel="3">
      <c r="A354" s="14">
        <v>353</v>
      </c>
      <c r="B354" s="14" t="s">
        <v>1</v>
      </c>
      <c r="C354" s="14" t="s">
        <v>180</v>
      </c>
      <c r="D354" s="29" t="s">
        <v>1304</v>
      </c>
      <c r="E354" s="102">
        <v>4.8265142751171197</v>
      </c>
      <c r="F354" s="150">
        <f t="shared" si="7"/>
        <v>2.1938705368549507E-4</v>
      </c>
      <c r="G354" s="165" t="s">
        <v>1305</v>
      </c>
      <c r="H354" s="128" t="s">
        <v>1306</v>
      </c>
      <c r="I354" s="39"/>
    </row>
    <row r="355" spans="1:9" s="3" customFormat="1" ht="24" hidden="1" customHeight="1" outlineLevel="3">
      <c r="A355" s="14">
        <v>354</v>
      </c>
      <c r="B355" s="14" t="s">
        <v>1</v>
      </c>
      <c r="C355" s="14" t="s">
        <v>180</v>
      </c>
      <c r="D355" s="29" t="s">
        <v>1307</v>
      </c>
      <c r="E355" s="102">
        <v>26.760281766940921</v>
      </c>
      <c r="F355" s="150">
        <f t="shared" si="7"/>
        <v>1.2163766722725338E-3</v>
      </c>
      <c r="G355" s="165" t="s">
        <v>1305</v>
      </c>
      <c r="H355" s="128" t="s">
        <v>1306</v>
      </c>
      <c r="I355" s="39"/>
    </row>
    <row r="356" spans="1:9" s="3" customFormat="1" ht="24" hidden="1" customHeight="1" outlineLevel="3">
      <c r="A356" s="14">
        <v>355</v>
      </c>
      <c r="B356" s="14" t="s">
        <v>1</v>
      </c>
      <c r="C356" s="14" t="s">
        <v>180</v>
      </c>
      <c r="D356" s="29" t="s">
        <v>890</v>
      </c>
      <c r="E356" s="102">
        <v>4.6799990478425118</v>
      </c>
      <c r="F356" s="150">
        <f t="shared" si="7"/>
        <v>2.1272726937747975E-4</v>
      </c>
      <c r="G356" s="172" t="s">
        <v>1308</v>
      </c>
      <c r="H356" s="136" t="s">
        <v>1309</v>
      </c>
      <c r="I356" s="39"/>
    </row>
    <row r="357" spans="1:9" s="3" customFormat="1" ht="24" hidden="1" customHeight="1" outlineLevel="3">
      <c r="A357" s="14">
        <v>356</v>
      </c>
      <c r="B357" s="14" t="s">
        <v>1</v>
      </c>
      <c r="C357" s="14" t="s">
        <v>180</v>
      </c>
      <c r="D357" s="29" t="s">
        <v>891</v>
      </c>
      <c r="E357" s="102">
        <v>26.24949611738398</v>
      </c>
      <c r="F357" s="150">
        <f t="shared" si="7"/>
        <v>1.1931591383891578E-3</v>
      </c>
      <c r="G357" s="172" t="s">
        <v>1308</v>
      </c>
      <c r="H357" s="136" t="s">
        <v>1309</v>
      </c>
      <c r="I357" s="39"/>
    </row>
    <row r="358" spans="1:9" s="3" customFormat="1" ht="24" hidden="1" customHeight="1" outlineLevel="3">
      <c r="A358" s="14">
        <v>357</v>
      </c>
      <c r="B358" s="14" t="s">
        <v>1</v>
      </c>
      <c r="C358" s="14" t="s">
        <v>180</v>
      </c>
      <c r="D358" s="32" t="s">
        <v>1310</v>
      </c>
      <c r="E358" s="105">
        <v>4.8265142751171197</v>
      </c>
      <c r="F358" s="153">
        <f t="shared" si="7"/>
        <v>2.1938705368549507E-4</v>
      </c>
      <c r="G358" s="172" t="s">
        <v>1311</v>
      </c>
      <c r="H358" s="136" t="s">
        <v>1312</v>
      </c>
      <c r="I358" s="39"/>
    </row>
    <row r="359" spans="1:9" s="3" customFormat="1" ht="24" hidden="1" customHeight="1" outlineLevel="3">
      <c r="A359" s="14">
        <v>358</v>
      </c>
      <c r="B359" s="14" t="s">
        <v>1</v>
      </c>
      <c r="C359" s="14" t="s">
        <v>180</v>
      </c>
      <c r="D359" s="32" t="s">
        <v>1313</v>
      </c>
      <c r="E359" s="105">
        <v>26.760281766940921</v>
      </c>
      <c r="F359" s="153">
        <f t="shared" si="7"/>
        <v>1.2163766722725338E-3</v>
      </c>
      <c r="G359" s="172" t="s">
        <v>1311</v>
      </c>
      <c r="H359" s="136" t="s">
        <v>1312</v>
      </c>
      <c r="I359" s="39"/>
    </row>
    <row r="360" spans="1:9" s="3" customFormat="1" ht="24" hidden="1" customHeight="1" outlineLevel="3">
      <c r="A360" s="14">
        <v>359</v>
      </c>
      <c r="B360" s="14" t="s">
        <v>1</v>
      </c>
      <c r="C360" s="14" t="s">
        <v>180</v>
      </c>
      <c r="D360" s="29" t="s">
        <v>892</v>
      </c>
      <c r="E360" s="102">
        <v>4.6799990478425118</v>
      </c>
      <c r="F360" s="150">
        <f t="shared" si="7"/>
        <v>2.1272726937747975E-4</v>
      </c>
      <c r="G360" s="172" t="s">
        <v>1314</v>
      </c>
      <c r="H360" s="136" t="s">
        <v>1315</v>
      </c>
      <c r="I360" s="39"/>
    </row>
    <row r="361" spans="1:9" s="3" customFormat="1" ht="24" hidden="1" customHeight="1" outlineLevel="3">
      <c r="A361" s="14">
        <v>360</v>
      </c>
      <c r="B361" s="14" t="s">
        <v>1</v>
      </c>
      <c r="C361" s="14" t="s">
        <v>180</v>
      </c>
      <c r="D361" s="29" t="s">
        <v>893</v>
      </c>
      <c r="E361" s="102">
        <v>26.24949611738398</v>
      </c>
      <c r="F361" s="150">
        <f t="shared" si="7"/>
        <v>1.1931591383891578E-3</v>
      </c>
      <c r="G361" s="172" t="s">
        <v>1314</v>
      </c>
      <c r="H361" s="136" t="s">
        <v>1315</v>
      </c>
      <c r="I361" s="39"/>
    </row>
    <row r="362" spans="1:9" s="3" customFormat="1" ht="24" hidden="1" customHeight="1" outlineLevel="3">
      <c r="A362" s="14">
        <v>361</v>
      </c>
      <c r="B362" s="14" t="s">
        <v>1</v>
      </c>
      <c r="C362" s="14" t="s">
        <v>180</v>
      </c>
      <c r="D362" s="29" t="s">
        <v>894</v>
      </c>
      <c r="E362" s="102">
        <v>4.6799990478425118</v>
      </c>
      <c r="F362" s="150">
        <f t="shared" si="7"/>
        <v>2.1272726937747975E-4</v>
      </c>
      <c r="G362" s="172" t="s">
        <v>1316</v>
      </c>
      <c r="H362" s="136" t="s">
        <v>1317</v>
      </c>
      <c r="I362" s="39"/>
    </row>
    <row r="363" spans="1:9" s="3" customFormat="1" ht="24" hidden="1" customHeight="1" outlineLevel="3">
      <c r="A363" s="14">
        <v>362</v>
      </c>
      <c r="B363" s="14" t="s">
        <v>1</v>
      </c>
      <c r="C363" s="14" t="s">
        <v>180</v>
      </c>
      <c r="D363" s="29" t="s">
        <v>895</v>
      </c>
      <c r="E363" s="102">
        <v>26.24949611738398</v>
      </c>
      <c r="F363" s="150">
        <f t="shared" si="7"/>
        <v>1.1931591383891578E-3</v>
      </c>
      <c r="G363" s="172" t="s">
        <v>1316</v>
      </c>
      <c r="H363" s="136" t="s">
        <v>1317</v>
      </c>
      <c r="I363" s="39"/>
    </row>
    <row r="364" spans="1:9" s="3" customFormat="1" ht="24" hidden="1" customHeight="1" outlineLevel="3">
      <c r="A364" s="14">
        <v>363</v>
      </c>
      <c r="B364" s="14" t="s">
        <v>1</v>
      </c>
      <c r="C364" s="14" t="s">
        <v>180</v>
      </c>
      <c r="D364" s="29" t="s">
        <v>896</v>
      </c>
      <c r="E364" s="102">
        <v>4.6799990478425118</v>
      </c>
      <c r="F364" s="150">
        <f t="shared" si="7"/>
        <v>2.1272726937747975E-4</v>
      </c>
      <c r="G364" s="172" t="s">
        <v>1318</v>
      </c>
      <c r="H364" s="136" t="s">
        <v>1319</v>
      </c>
      <c r="I364" s="39"/>
    </row>
    <row r="365" spans="1:9" s="3" customFormat="1" ht="24" hidden="1" customHeight="1" outlineLevel="3">
      <c r="A365" s="14">
        <v>364</v>
      </c>
      <c r="B365" s="14" t="s">
        <v>1</v>
      </c>
      <c r="C365" s="14" t="s">
        <v>180</v>
      </c>
      <c r="D365" s="14" t="s">
        <v>897</v>
      </c>
      <c r="E365" s="111">
        <v>26.24949611738398</v>
      </c>
      <c r="F365" s="158">
        <f t="shared" si="7"/>
        <v>1.1931591383891578E-3</v>
      </c>
      <c r="G365" s="172" t="s">
        <v>1318</v>
      </c>
      <c r="H365" s="136" t="s">
        <v>1319</v>
      </c>
      <c r="I365" s="39"/>
    </row>
    <row r="366" spans="1:9" s="3" customFormat="1" ht="24" hidden="1" customHeight="1" outlineLevel="3">
      <c r="A366" s="14">
        <v>365</v>
      </c>
      <c r="B366" s="14" t="s">
        <v>1</v>
      </c>
      <c r="C366" s="14" t="s">
        <v>180</v>
      </c>
      <c r="D366" s="18" t="s">
        <v>1320</v>
      </c>
      <c r="E366" s="113">
        <v>4.8265142751171197</v>
      </c>
      <c r="F366" s="160">
        <f t="shared" si="7"/>
        <v>2.1938705368549507E-4</v>
      </c>
      <c r="G366" s="172" t="s">
        <v>1321</v>
      </c>
      <c r="H366" s="136" t="s">
        <v>1322</v>
      </c>
      <c r="I366" s="39"/>
    </row>
    <row r="367" spans="1:9" s="3" customFormat="1" ht="24" hidden="1" customHeight="1" outlineLevel="3">
      <c r="A367" s="14">
        <v>366</v>
      </c>
      <c r="B367" s="14" t="s">
        <v>1</v>
      </c>
      <c r="C367" s="14" t="s">
        <v>180</v>
      </c>
      <c r="D367" s="18" t="s">
        <v>1323</v>
      </c>
      <c r="E367" s="113">
        <v>26.760281766940921</v>
      </c>
      <c r="F367" s="160">
        <f t="shared" si="7"/>
        <v>1.2163766722725338E-3</v>
      </c>
      <c r="G367" s="172" t="s">
        <v>1321</v>
      </c>
      <c r="H367" s="136" t="s">
        <v>1322</v>
      </c>
      <c r="I367" s="39"/>
    </row>
    <row r="368" spans="1:9" s="3" customFormat="1" ht="24" hidden="1" customHeight="1" outlineLevel="3">
      <c r="A368" s="14">
        <v>367</v>
      </c>
      <c r="B368" s="14" t="s">
        <v>1</v>
      </c>
      <c r="C368" s="14" t="s">
        <v>180</v>
      </c>
      <c r="D368" s="14" t="s">
        <v>898</v>
      </c>
      <c r="E368" s="111">
        <v>4.6799990478425118</v>
      </c>
      <c r="F368" s="158">
        <f t="shared" si="7"/>
        <v>2.1272726937747975E-4</v>
      </c>
      <c r="G368" s="172" t="s">
        <v>1324</v>
      </c>
      <c r="H368" s="136" t="s">
        <v>1325</v>
      </c>
      <c r="I368" s="39"/>
    </row>
    <row r="369" spans="1:9" s="3" customFormat="1" ht="24" hidden="1" customHeight="1" outlineLevel="3">
      <c r="A369" s="14">
        <v>368</v>
      </c>
      <c r="B369" s="14" t="s">
        <v>1</v>
      </c>
      <c r="C369" s="14" t="s">
        <v>180</v>
      </c>
      <c r="D369" s="14" t="s">
        <v>899</v>
      </c>
      <c r="E369" s="111">
        <v>26.24949611738398</v>
      </c>
      <c r="F369" s="158">
        <f t="shared" si="7"/>
        <v>1.1931591383891578E-3</v>
      </c>
      <c r="G369" s="172" t="s">
        <v>1324</v>
      </c>
      <c r="H369" s="136" t="s">
        <v>1325</v>
      </c>
      <c r="I369" s="39"/>
    </row>
    <row r="370" spans="1:9" s="3" customFormat="1" ht="24" hidden="1" customHeight="1" outlineLevel="3">
      <c r="A370" s="14">
        <v>369</v>
      </c>
      <c r="B370" s="14" t="s">
        <v>1</v>
      </c>
      <c r="C370" s="14" t="s">
        <v>180</v>
      </c>
      <c r="D370" s="18" t="s">
        <v>1326</v>
      </c>
      <c r="E370" s="113">
        <v>4.8265142751171197</v>
      </c>
      <c r="F370" s="160">
        <f t="shared" si="7"/>
        <v>2.1938705368549507E-4</v>
      </c>
      <c r="G370" s="172" t="s">
        <v>1327</v>
      </c>
      <c r="H370" s="136" t="s">
        <v>1328</v>
      </c>
      <c r="I370" s="39"/>
    </row>
    <row r="371" spans="1:9" s="3" customFormat="1" ht="24" hidden="1" customHeight="1" outlineLevel="3">
      <c r="A371" s="14">
        <v>370</v>
      </c>
      <c r="B371" s="14" t="s">
        <v>1</v>
      </c>
      <c r="C371" s="14" t="s">
        <v>180</v>
      </c>
      <c r="D371" s="18" t="s">
        <v>1329</v>
      </c>
      <c r="E371" s="113">
        <v>26.760281766940921</v>
      </c>
      <c r="F371" s="160">
        <f t="shared" si="7"/>
        <v>1.2163766722725338E-3</v>
      </c>
      <c r="G371" s="172" t="s">
        <v>1327</v>
      </c>
      <c r="H371" s="136" t="s">
        <v>1328</v>
      </c>
      <c r="I371" s="39"/>
    </row>
    <row r="372" spans="1:9" s="3" customFormat="1" ht="24" hidden="1" customHeight="1" outlineLevel="3">
      <c r="A372" s="14">
        <v>371</v>
      </c>
      <c r="B372" s="14" t="s">
        <v>1</v>
      </c>
      <c r="C372" s="14" t="s">
        <v>180</v>
      </c>
      <c r="D372" s="14" t="s">
        <v>900</v>
      </c>
      <c r="E372" s="111">
        <v>4.6799990478425118</v>
      </c>
      <c r="F372" s="158">
        <f t="shared" si="7"/>
        <v>2.1272726937747975E-4</v>
      </c>
      <c r="G372" s="172" t="s">
        <v>1330</v>
      </c>
      <c r="H372" s="136" t="s">
        <v>1331</v>
      </c>
      <c r="I372" s="39"/>
    </row>
    <row r="373" spans="1:9" s="3" customFormat="1" ht="24" hidden="1" customHeight="1" outlineLevel="3">
      <c r="A373" s="14">
        <v>372</v>
      </c>
      <c r="B373" s="14" t="s">
        <v>1</v>
      </c>
      <c r="C373" s="14" t="s">
        <v>180</v>
      </c>
      <c r="D373" s="14" t="s">
        <v>901</v>
      </c>
      <c r="E373" s="111">
        <v>26.24949611738398</v>
      </c>
      <c r="F373" s="158">
        <f t="shared" si="7"/>
        <v>1.1931591383891578E-3</v>
      </c>
      <c r="G373" s="172" t="s">
        <v>1330</v>
      </c>
      <c r="H373" s="136" t="s">
        <v>1331</v>
      </c>
      <c r="I373" s="39"/>
    </row>
    <row r="374" spans="1:9" s="3" customFormat="1" ht="24" hidden="1" customHeight="1" outlineLevel="3">
      <c r="A374" s="14">
        <v>373</v>
      </c>
      <c r="B374" s="14" t="s">
        <v>1</v>
      </c>
      <c r="C374" s="14" t="s">
        <v>180</v>
      </c>
      <c r="D374" s="14" t="s">
        <v>902</v>
      </c>
      <c r="E374" s="111">
        <v>4.6799990478425118</v>
      </c>
      <c r="F374" s="158">
        <f t="shared" si="7"/>
        <v>2.1272726937747975E-4</v>
      </c>
      <c r="G374" s="172" t="s">
        <v>1332</v>
      </c>
      <c r="H374" s="136" t="s">
        <v>1333</v>
      </c>
      <c r="I374" s="39"/>
    </row>
    <row r="375" spans="1:9" s="3" customFormat="1" ht="24" hidden="1" customHeight="1" outlineLevel="3">
      <c r="A375" s="14">
        <v>374</v>
      </c>
      <c r="B375" s="14" t="s">
        <v>1</v>
      </c>
      <c r="C375" s="14" t="s">
        <v>180</v>
      </c>
      <c r="D375" s="14" t="s">
        <v>903</v>
      </c>
      <c r="E375" s="111">
        <v>26.24949611738398</v>
      </c>
      <c r="F375" s="158">
        <f t="shared" si="7"/>
        <v>1.1931591383891578E-3</v>
      </c>
      <c r="G375" s="172" t="s">
        <v>1332</v>
      </c>
      <c r="H375" s="136" t="s">
        <v>1333</v>
      </c>
      <c r="I375" s="39"/>
    </row>
    <row r="376" spans="1:9" s="3" customFormat="1" ht="24" hidden="1" customHeight="1" outlineLevel="3">
      <c r="A376" s="14">
        <v>375</v>
      </c>
      <c r="B376" s="14" t="s">
        <v>1</v>
      </c>
      <c r="C376" s="14" t="s">
        <v>180</v>
      </c>
      <c r="D376" s="14" t="s">
        <v>904</v>
      </c>
      <c r="E376" s="111">
        <v>4.6799990478425118</v>
      </c>
      <c r="F376" s="158">
        <f t="shared" si="7"/>
        <v>2.1272726937747975E-4</v>
      </c>
      <c r="G376" s="172" t="s">
        <v>1334</v>
      </c>
      <c r="H376" s="136" t="s">
        <v>1335</v>
      </c>
      <c r="I376" s="39"/>
    </row>
    <row r="377" spans="1:9" s="3" customFormat="1" ht="24" hidden="1" customHeight="1" outlineLevel="3">
      <c r="A377" s="14">
        <v>376</v>
      </c>
      <c r="B377" s="14" t="s">
        <v>1</v>
      </c>
      <c r="C377" s="14" t="s">
        <v>180</v>
      </c>
      <c r="D377" s="29" t="s">
        <v>905</v>
      </c>
      <c r="E377" s="102">
        <v>26.24949611738398</v>
      </c>
      <c r="F377" s="150">
        <f t="shared" si="7"/>
        <v>1.1931591383891578E-3</v>
      </c>
      <c r="G377" s="172" t="s">
        <v>1334</v>
      </c>
      <c r="H377" s="136" t="s">
        <v>1335</v>
      </c>
      <c r="I377" s="39"/>
    </row>
    <row r="378" spans="1:9" s="3" customFormat="1" ht="24" hidden="1" customHeight="1" outlineLevel="3">
      <c r="A378" s="14">
        <v>377</v>
      </c>
      <c r="B378" s="14" t="s">
        <v>1</v>
      </c>
      <c r="C378" s="14" t="s">
        <v>180</v>
      </c>
      <c r="D378" s="32" t="s">
        <v>1336</v>
      </c>
      <c r="E378" s="105">
        <v>4.8265142751171197</v>
      </c>
      <c r="F378" s="153">
        <f t="shared" si="7"/>
        <v>2.1938705368549507E-4</v>
      </c>
      <c r="G378" s="172" t="s">
        <v>1337</v>
      </c>
      <c r="H378" s="136" t="s">
        <v>1338</v>
      </c>
      <c r="I378" s="39"/>
    </row>
    <row r="379" spans="1:9" s="3" customFormat="1" ht="24" hidden="1" customHeight="1" outlineLevel="3">
      <c r="A379" s="14">
        <v>378</v>
      </c>
      <c r="B379" s="14" t="s">
        <v>1</v>
      </c>
      <c r="C379" s="14" t="s">
        <v>180</v>
      </c>
      <c r="D379" s="32" t="s">
        <v>1339</v>
      </c>
      <c r="E379" s="105">
        <v>26.760281766940921</v>
      </c>
      <c r="F379" s="153">
        <f t="shared" si="7"/>
        <v>1.2163766722725338E-3</v>
      </c>
      <c r="G379" s="172" t="s">
        <v>1337</v>
      </c>
      <c r="H379" s="136" t="s">
        <v>1338</v>
      </c>
      <c r="I379" s="39"/>
    </row>
    <row r="380" spans="1:9" s="3" customFormat="1" ht="24" hidden="1" customHeight="1" outlineLevel="3">
      <c r="A380" s="14">
        <v>379</v>
      </c>
      <c r="B380" s="14" t="s">
        <v>1</v>
      </c>
      <c r="C380" s="14" t="s">
        <v>180</v>
      </c>
      <c r="D380" s="29" t="s">
        <v>906</v>
      </c>
      <c r="E380" s="102">
        <v>4.6799990478425118</v>
      </c>
      <c r="F380" s="150">
        <f t="shared" si="7"/>
        <v>2.1272726937747975E-4</v>
      </c>
      <c r="G380" s="172" t="s">
        <v>689</v>
      </c>
      <c r="H380" s="136" t="s">
        <v>1340</v>
      </c>
      <c r="I380" s="39"/>
    </row>
    <row r="381" spans="1:9" s="3" customFormat="1" ht="24" hidden="1" customHeight="1" outlineLevel="3">
      <c r="A381" s="14">
        <v>380</v>
      </c>
      <c r="B381" s="14" t="s">
        <v>1</v>
      </c>
      <c r="C381" s="14" t="s">
        <v>180</v>
      </c>
      <c r="D381" s="29" t="s">
        <v>907</v>
      </c>
      <c r="E381" s="102">
        <v>26.24949611738398</v>
      </c>
      <c r="F381" s="150">
        <f t="shared" si="7"/>
        <v>1.1931591383891578E-3</v>
      </c>
      <c r="G381" s="172" t="s">
        <v>689</v>
      </c>
      <c r="H381" s="136" t="s">
        <v>1340</v>
      </c>
      <c r="I381" s="39"/>
    </row>
    <row r="382" spans="1:9" s="3" customFormat="1" ht="24" hidden="1" customHeight="1" outlineLevel="3">
      <c r="A382" s="14">
        <v>381</v>
      </c>
      <c r="B382" s="14" t="s">
        <v>1</v>
      </c>
      <c r="C382" s="14" t="s">
        <v>180</v>
      </c>
      <c r="D382" s="32" t="s">
        <v>1341</v>
      </c>
      <c r="E382" s="105">
        <v>4.8265142751171197</v>
      </c>
      <c r="F382" s="153">
        <f t="shared" si="7"/>
        <v>2.1938705368549507E-4</v>
      </c>
      <c r="G382" s="172" t="s">
        <v>1342</v>
      </c>
      <c r="H382" s="136" t="s">
        <v>1343</v>
      </c>
      <c r="I382" s="39"/>
    </row>
    <row r="383" spans="1:9" s="3" customFormat="1" ht="24" hidden="1" customHeight="1" outlineLevel="3">
      <c r="A383" s="14">
        <v>382</v>
      </c>
      <c r="B383" s="14" t="s">
        <v>1</v>
      </c>
      <c r="C383" s="14" t="s">
        <v>180</v>
      </c>
      <c r="D383" s="32" t="s">
        <v>1344</v>
      </c>
      <c r="E383" s="105">
        <v>26.760281766940921</v>
      </c>
      <c r="F383" s="153">
        <f t="shared" si="7"/>
        <v>1.2163766722725338E-3</v>
      </c>
      <c r="G383" s="172" t="s">
        <v>1342</v>
      </c>
      <c r="H383" s="136" t="s">
        <v>1343</v>
      </c>
      <c r="I383" s="39"/>
    </row>
    <row r="384" spans="1:9" s="3" customFormat="1" ht="24" hidden="1" customHeight="1" outlineLevel="3">
      <c r="A384" s="14">
        <v>383</v>
      </c>
      <c r="B384" s="14" t="s">
        <v>1</v>
      </c>
      <c r="C384" s="14" t="s">
        <v>180</v>
      </c>
      <c r="D384" s="29" t="s">
        <v>908</v>
      </c>
      <c r="E384" s="102">
        <v>4.6799990478425118</v>
      </c>
      <c r="F384" s="150">
        <f t="shared" si="7"/>
        <v>2.1272726937747975E-4</v>
      </c>
      <c r="G384" s="172" t="s">
        <v>1345</v>
      </c>
      <c r="H384" s="136" t="s">
        <v>1346</v>
      </c>
      <c r="I384" s="39"/>
    </row>
    <row r="385" spans="1:9" s="3" customFormat="1" ht="24" hidden="1" customHeight="1" outlineLevel="3">
      <c r="A385" s="14">
        <v>384</v>
      </c>
      <c r="B385" s="14" t="s">
        <v>1</v>
      </c>
      <c r="C385" s="14" t="s">
        <v>180</v>
      </c>
      <c r="D385" s="29" t="s">
        <v>909</v>
      </c>
      <c r="E385" s="102">
        <v>26.24949611738398</v>
      </c>
      <c r="F385" s="150">
        <f t="shared" si="7"/>
        <v>1.1931591383891578E-3</v>
      </c>
      <c r="G385" s="172" t="s">
        <v>1345</v>
      </c>
      <c r="H385" s="136" t="s">
        <v>1346</v>
      </c>
      <c r="I385" s="39"/>
    </row>
    <row r="386" spans="1:9" s="3" customFormat="1" ht="24" hidden="1" customHeight="1" outlineLevel="3">
      <c r="A386" s="14">
        <v>385</v>
      </c>
      <c r="B386" s="14" t="s">
        <v>1</v>
      </c>
      <c r="C386" s="14" t="s">
        <v>180</v>
      </c>
      <c r="D386" s="29" t="s">
        <v>910</v>
      </c>
      <c r="E386" s="102">
        <v>4.6799990478425118</v>
      </c>
      <c r="F386" s="150">
        <f t="shared" si="7"/>
        <v>2.1272726937747975E-4</v>
      </c>
      <c r="G386" s="172" t="s">
        <v>1347</v>
      </c>
      <c r="H386" s="136" t="s">
        <v>1348</v>
      </c>
      <c r="I386" s="39"/>
    </row>
    <row r="387" spans="1:9" s="3" customFormat="1" ht="24" hidden="1" customHeight="1" outlineLevel="3">
      <c r="A387" s="14">
        <v>386</v>
      </c>
      <c r="B387" s="14" t="s">
        <v>1</v>
      </c>
      <c r="C387" s="14" t="s">
        <v>180</v>
      </c>
      <c r="D387" s="29" t="s">
        <v>911</v>
      </c>
      <c r="E387" s="102">
        <v>26.24949611738398</v>
      </c>
      <c r="F387" s="150">
        <f t="shared" si="7"/>
        <v>1.1931591383891578E-3</v>
      </c>
      <c r="G387" s="172" t="s">
        <v>1347</v>
      </c>
      <c r="H387" s="136" t="s">
        <v>1348</v>
      </c>
      <c r="I387" s="39"/>
    </row>
    <row r="388" spans="1:9" s="3" customFormat="1" ht="24" hidden="1" customHeight="1" outlineLevel="3">
      <c r="A388" s="14">
        <v>387</v>
      </c>
      <c r="B388" s="14" t="s">
        <v>1</v>
      </c>
      <c r="C388" s="14" t="s">
        <v>180</v>
      </c>
      <c r="D388" s="29" t="s">
        <v>912</v>
      </c>
      <c r="E388" s="102">
        <v>4.6799990478425118</v>
      </c>
      <c r="F388" s="150">
        <f t="shared" si="7"/>
        <v>2.1272726937747975E-4</v>
      </c>
      <c r="G388" s="172" t="s">
        <v>1349</v>
      </c>
      <c r="H388" s="136" t="s">
        <v>1350</v>
      </c>
      <c r="I388" s="39"/>
    </row>
    <row r="389" spans="1:9" s="3" customFormat="1" ht="24" hidden="1" customHeight="1" outlineLevel="3">
      <c r="A389" s="14">
        <v>388</v>
      </c>
      <c r="B389" s="14" t="s">
        <v>1</v>
      </c>
      <c r="C389" s="14" t="s">
        <v>180</v>
      </c>
      <c r="D389" s="29" t="s">
        <v>913</v>
      </c>
      <c r="E389" s="102">
        <v>26.24949611738398</v>
      </c>
      <c r="F389" s="150">
        <f t="shared" si="7"/>
        <v>1.1931591383891578E-3</v>
      </c>
      <c r="G389" s="172" t="s">
        <v>1349</v>
      </c>
      <c r="H389" s="136" t="s">
        <v>1350</v>
      </c>
      <c r="I389" s="39"/>
    </row>
    <row r="390" spans="1:9" s="3" customFormat="1" ht="24" hidden="1" customHeight="1" outlineLevel="3">
      <c r="A390" s="14">
        <v>389</v>
      </c>
      <c r="B390" s="14" t="s">
        <v>1</v>
      </c>
      <c r="C390" s="14" t="s">
        <v>180</v>
      </c>
      <c r="D390" s="32" t="s">
        <v>1351</v>
      </c>
      <c r="E390" s="105">
        <v>4.8265142751171197</v>
      </c>
      <c r="F390" s="153">
        <f t="shared" si="7"/>
        <v>2.1938705368549507E-4</v>
      </c>
      <c r="G390" s="172" t="s">
        <v>1352</v>
      </c>
      <c r="H390" s="136" t="s">
        <v>1353</v>
      </c>
      <c r="I390" s="39"/>
    </row>
    <row r="391" spans="1:9" s="3" customFormat="1" ht="24" hidden="1" customHeight="1" outlineLevel="3">
      <c r="A391" s="14">
        <v>390</v>
      </c>
      <c r="B391" s="14" t="s">
        <v>1</v>
      </c>
      <c r="C391" s="14" t="s">
        <v>180</v>
      </c>
      <c r="D391" s="32" t="s">
        <v>1354</v>
      </c>
      <c r="E391" s="105">
        <v>26.760281766940921</v>
      </c>
      <c r="F391" s="153">
        <f t="shared" ref="F391:F454" si="8">E391/$E$2</f>
        <v>1.2163766722725338E-3</v>
      </c>
      <c r="G391" s="172" t="s">
        <v>1352</v>
      </c>
      <c r="H391" s="136" t="s">
        <v>1353</v>
      </c>
      <c r="I391" s="39"/>
    </row>
    <row r="392" spans="1:9" s="3" customFormat="1" ht="24" hidden="1" customHeight="1" outlineLevel="3">
      <c r="A392" s="14">
        <v>391</v>
      </c>
      <c r="B392" s="14" t="s">
        <v>1</v>
      </c>
      <c r="C392" s="14" t="s">
        <v>180</v>
      </c>
      <c r="D392" s="29" t="s">
        <v>914</v>
      </c>
      <c r="E392" s="102">
        <v>4.6799990478425118</v>
      </c>
      <c r="F392" s="150">
        <f t="shared" si="8"/>
        <v>2.1272726937747975E-4</v>
      </c>
      <c r="G392" s="172" t="s">
        <v>1355</v>
      </c>
      <c r="H392" s="136" t="s">
        <v>1356</v>
      </c>
      <c r="I392" s="39"/>
    </row>
    <row r="393" spans="1:9" s="3" customFormat="1" ht="24" hidden="1" customHeight="1" outlineLevel="3">
      <c r="A393" s="14">
        <v>392</v>
      </c>
      <c r="B393" s="14" t="s">
        <v>1</v>
      </c>
      <c r="C393" s="14" t="s">
        <v>180</v>
      </c>
      <c r="D393" s="29" t="s">
        <v>915</v>
      </c>
      <c r="E393" s="102">
        <v>26.24949611738398</v>
      </c>
      <c r="F393" s="150">
        <f t="shared" si="8"/>
        <v>1.1931591383891578E-3</v>
      </c>
      <c r="G393" s="172" t="s">
        <v>1355</v>
      </c>
      <c r="H393" s="136" t="s">
        <v>1356</v>
      </c>
      <c r="I393" s="39"/>
    </row>
    <row r="394" spans="1:9" s="3" customFormat="1" ht="24" hidden="1" customHeight="1" outlineLevel="3">
      <c r="A394" s="14">
        <v>393</v>
      </c>
      <c r="B394" s="14" t="s">
        <v>1</v>
      </c>
      <c r="C394" s="14" t="s">
        <v>180</v>
      </c>
      <c r="D394" s="29" t="s">
        <v>916</v>
      </c>
      <c r="E394" s="102">
        <v>4.6799990478425118</v>
      </c>
      <c r="F394" s="150">
        <f t="shared" si="8"/>
        <v>2.1272726937747975E-4</v>
      </c>
      <c r="G394" s="172" t="s">
        <v>1357</v>
      </c>
      <c r="H394" s="136" t="s">
        <v>1358</v>
      </c>
      <c r="I394" s="39"/>
    </row>
    <row r="395" spans="1:9" s="3" customFormat="1" ht="24" hidden="1" customHeight="1" outlineLevel="3">
      <c r="A395" s="14">
        <v>394</v>
      </c>
      <c r="B395" s="14" t="s">
        <v>1</v>
      </c>
      <c r="C395" s="14" t="s">
        <v>180</v>
      </c>
      <c r="D395" s="29" t="s">
        <v>917</v>
      </c>
      <c r="E395" s="102">
        <v>26.24949611738398</v>
      </c>
      <c r="F395" s="150">
        <f t="shared" si="8"/>
        <v>1.1931591383891578E-3</v>
      </c>
      <c r="G395" s="172" t="s">
        <v>1357</v>
      </c>
      <c r="H395" s="136" t="s">
        <v>1358</v>
      </c>
      <c r="I395" s="39"/>
    </row>
    <row r="396" spans="1:9" s="3" customFormat="1" ht="24" hidden="1" customHeight="1" outlineLevel="3">
      <c r="A396" s="14">
        <v>395</v>
      </c>
      <c r="B396" s="14" t="s">
        <v>1</v>
      </c>
      <c r="C396" s="14" t="s">
        <v>180</v>
      </c>
      <c r="D396" s="32" t="s">
        <v>1359</v>
      </c>
      <c r="E396" s="105">
        <v>4.8265142751171197</v>
      </c>
      <c r="F396" s="153">
        <f t="shared" si="8"/>
        <v>2.1938705368549507E-4</v>
      </c>
      <c r="G396" s="172" t="s">
        <v>1360</v>
      </c>
      <c r="H396" s="136" t="s">
        <v>1361</v>
      </c>
      <c r="I396" s="39"/>
    </row>
    <row r="397" spans="1:9" s="3" customFormat="1" ht="24" hidden="1" customHeight="1" outlineLevel="3">
      <c r="A397" s="14">
        <v>396</v>
      </c>
      <c r="B397" s="14" t="s">
        <v>1</v>
      </c>
      <c r="C397" s="14" t="s">
        <v>180</v>
      </c>
      <c r="D397" s="32" t="s">
        <v>1362</v>
      </c>
      <c r="E397" s="105">
        <v>26.760281766940921</v>
      </c>
      <c r="F397" s="153">
        <f t="shared" si="8"/>
        <v>1.2163766722725338E-3</v>
      </c>
      <c r="G397" s="172" t="s">
        <v>1360</v>
      </c>
      <c r="H397" s="136" t="s">
        <v>1361</v>
      </c>
      <c r="I397" s="39"/>
    </row>
    <row r="398" spans="1:9" s="3" customFormat="1" ht="24" hidden="1" customHeight="1" outlineLevel="3">
      <c r="A398" s="14">
        <v>397</v>
      </c>
      <c r="B398" s="14" t="s">
        <v>1</v>
      </c>
      <c r="C398" s="14" t="s">
        <v>180</v>
      </c>
      <c r="D398" s="29" t="s">
        <v>918</v>
      </c>
      <c r="E398" s="102">
        <v>4.6799990478425118</v>
      </c>
      <c r="F398" s="150">
        <f t="shared" si="8"/>
        <v>2.1272726937747975E-4</v>
      </c>
      <c r="G398" s="172" t="s">
        <v>1363</v>
      </c>
      <c r="H398" s="136" t="s">
        <v>1364</v>
      </c>
      <c r="I398" s="39"/>
    </row>
    <row r="399" spans="1:9" s="3" customFormat="1" ht="24" hidden="1" customHeight="1" outlineLevel="3">
      <c r="A399" s="14">
        <v>398</v>
      </c>
      <c r="B399" s="14" t="s">
        <v>1</v>
      </c>
      <c r="C399" s="14" t="s">
        <v>180</v>
      </c>
      <c r="D399" s="14" t="s">
        <v>919</v>
      </c>
      <c r="E399" s="111">
        <v>26.24949611738398</v>
      </c>
      <c r="F399" s="158">
        <f t="shared" si="8"/>
        <v>1.1931591383891578E-3</v>
      </c>
      <c r="G399" s="172" t="s">
        <v>1363</v>
      </c>
      <c r="H399" s="136" t="s">
        <v>1364</v>
      </c>
      <c r="I399" s="39"/>
    </row>
    <row r="400" spans="1:9" s="3" customFormat="1" ht="24" hidden="1" customHeight="1" outlineLevel="3">
      <c r="A400" s="14">
        <v>399</v>
      </c>
      <c r="B400" s="14" t="s">
        <v>1</v>
      </c>
      <c r="C400" s="14" t="s">
        <v>180</v>
      </c>
      <c r="D400" s="14" t="s">
        <v>920</v>
      </c>
      <c r="E400" s="111">
        <v>4.6799990478425118</v>
      </c>
      <c r="F400" s="158">
        <f t="shared" si="8"/>
        <v>2.1272726937747975E-4</v>
      </c>
      <c r="G400" s="172" t="s">
        <v>1365</v>
      </c>
      <c r="H400" s="136" t="s">
        <v>1366</v>
      </c>
      <c r="I400" s="39"/>
    </row>
    <row r="401" spans="1:9" s="3" customFormat="1" ht="24" hidden="1" customHeight="1" outlineLevel="3">
      <c r="A401" s="14">
        <v>400</v>
      </c>
      <c r="B401" s="14" t="s">
        <v>1</v>
      </c>
      <c r="C401" s="14" t="s">
        <v>180</v>
      </c>
      <c r="D401" s="14" t="s">
        <v>921</v>
      </c>
      <c r="E401" s="111">
        <v>26.24949611738398</v>
      </c>
      <c r="F401" s="158">
        <f t="shared" si="8"/>
        <v>1.1931591383891578E-3</v>
      </c>
      <c r="G401" s="172" t="s">
        <v>1365</v>
      </c>
      <c r="H401" s="136" t="s">
        <v>1366</v>
      </c>
      <c r="I401" s="39"/>
    </row>
    <row r="402" spans="1:9" s="3" customFormat="1" ht="24" hidden="1" customHeight="1" outlineLevel="3">
      <c r="A402" s="14">
        <v>401</v>
      </c>
      <c r="B402" s="14" t="s">
        <v>1</v>
      </c>
      <c r="C402" s="14" t="s">
        <v>180</v>
      </c>
      <c r="D402" s="14" t="s">
        <v>922</v>
      </c>
      <c r="E402" s="111">
        <v>4.6799990478425118</v>
      </c>
      <c r="F402" s="158">
        <f t="shared" si="8"/>
        <v>2.1272726937747975E-4</v>
      </c>
      <c r="G402" s="172" t="s">
        <v>1367</v>
      </c>
      <c r="H402" s="136" t="s">
        <v>1368</v>
      </c>
      <c r="I402" s="39"/>
    </row>
    <row r="403" spans="1:9" s="3" customFormat="1" ht="24" hidden="1" customHeight="1" outlineLevel="3">
      <c r="A403" s="14">
        <v>402</v>
      </c>
      <c r="B403" s="14" t="s">
        <v>1</v>
      </c>
      <c r="C403" s="14" t="s">
        <v>180</v>
      </c>
      <c r="D403" s="14" t="s">
        <v>923</v>
      </c>
      <c r="E403" s="111">
        <v>26.24949611738398</v>
      </c>
      <c r="F403" s="158">
        <f t="shared" si="8"/>
        <v>1.1931591383891578E-3</v>
      </c>
      <c r="G403" s="172" t="s">
        <v>1367</v>
      </c>
      <c r="H403" s="136" t="s">
        <v>1368</v>
      </c>
      <c r="I403" s="39"/>
    </row>
    <row r="404" spans="1:9" s="3" customFormat="1" ht="24" hidden="1" customHeight="1" outlineLevel="3">
      <c r="A404" s="14">
        <v>403</v>
      </c>
      <c r="B404" s="14" t="s">
        <v>1</v>
      </c>
      <c r="C404" s="14" t="s">
        <v>180</v>
      </c>
      <c r="D404" s="18" t="s">
        <v>1369</v>
      </c>
      <c r="E404" s="113">
        <v>4.8265142751171197</v>
      </c>
      <c r="F404" s="160">
        <f t="shared" si="8"/>
        <v>2.1938705368549507E-4</v>
      </c>
      <c r="G404" s="172" t="s">
        <v>1370</v>
      </c>
      <c r="H404" s="136" t="s">
        <v>1371</v>
      </c>
      <c r="I404" s="39"/>
    </row>
    <row r="405" spans="1:9" s="3" customFormat="1" ht="24" hidden="1" customHeight="1" outlineLevel="3">
      <c r="A405" s="14">
        <v>404</v>
      </c>
      <c r="B405" s="14" t="s">
        <v>1</v>
      </c>
      <c r="C405" s="14" t="s">
        <v>180</v>
      </c>
      <c r="D405" s="32" t="s">
        <v>1372</v>
      </c>
      <c r="E405" s="105">
        <v>26.760281766940921</v>
      </c>
      <c r="F405" s="153">
        <f t="shared" si="8"/>
        <v>1.2163766722725338E-3</v>
      </c>
      <c r="G405" s="172" t="s">
        <v>1370</v>
      </c>
      <c r="H405" s="136" t="s">
        <v>1371</v>
      </c>
      <c r="I405" s="39"/>
    </row>
    <row r="406" spans="1:9" s="3" customFormat="1" ht="24" hidden="1" customHeight="1" outlineLevel="3">
      <c r="A406" s="14">
        <v>405</v>
      </c>
      <c r="B406" s="14" t="s">
        <v>1</v>
      </c>
      <c r="C406" s="14" t="s">
        <v>180</v>
      </c>
      <c r="D406" s="29" t="s">
        <v>924</v>
      </c>
      <c r="E406" s="102">
        <v>4.6799990478425118</v>
      </c>
      <c r="F406" s="150">
        <f t="shared" si="8"/>
        <v>2.1272726937747975E-4</v>
      </c>
      <c r="G406" s="172" t="s">
        <v>1373</v>
      </c>
      <c r="H406" s="136" t="s">
        <v>1374</v>
      </c>
      <c r="I406" s="39"/>
    </row>
    <row r="407" spans="1:9" s="3" customFormat="1" ht="24" hidden="1" customHeight="1" outlineLevel="3">
      <c r="A407" s="14">
        <v>406</v>
      </c>
      <c r="B407" s="14" t="s">
        <v>1</v>
      </c>
      <c r="C407" s="14" t="s">
        <v>180</v>
      </c>
      <c r="D407" s="29" t="s">
        <v>925</v>
      </c>
      <c r="E407" s="102">
        <v>26.24949611738398</v>
      </c>
      <c r="F407" s="150">
        <f t="shared" si="8"/>
        <v>1.1931591383891578E-3</v>
      </c>
      <c r="G407" s="172" t="s">
        <v>1373</v>
      </c>
      <c r="H407" s="136" t="s">
        <v>1374</v>
      </c>
      <c r="I407" s="39"/>
    </row>
    <row r="408" spans="1:9" s="3" customFormat="1" ht="24" hidden="1" customHeight="1" outlineLevel="3">
      <c r="A408" s="14">
        <v>407</v>
      </c>
      <c r="B408" s="14" t="s">
        <v>1</v>
      </c>
      <c r="C408" s="14" t="s">
        <v>180</v>
      </c>
      <c r="D408" s="32" t="s">
        <v>1375</v>
      </c>
      <c r="E408" s="105">
        <v>4.8265142751171197</v>
      </c>
      <c r="F408" s="153">
        <f t="shared" si="8"/>
        <v>2.1938705368549507E-4</v>
      </c>
      <c r="G408" s="172" t="s">
        <v>1376</v>
      </c>
      <c r="H408" s="136" t="s">
        <v>1377</v>
      </c>
      <c r="I408" s="39"/>
    </row>
    <row r="409" spans="1:9" s="3" customFormat="1" ht="24" hidden="1" customHeight="1" outlineLevel="3">
      <c r="A409" s="14">
        <v>408</v>
      </c>
      <c r="B409" s="14" t="s">
        <v>1</v>
      </c>
      <c r="C409" s="14" t="s">
        <v>180</v>
      </c>
      <c r="D409" s="32" t="s">
        <v>1378</v>
      </c>
      <c r="E409" s="105">
        <v>26.760281766940921</v>
      </c>
      <c r="F409" s="153">
        <f t="shared" si="8"/>
        <v>1.2163766722725338E-3</v>
      </c>
      <c r="G409" s="172" t="s">
        <v>1376</v>
      </c>
      <c r="H409" s="136" t="s">
        <v>1377</v>
      </c>
      <c r="I409" s="39"/>
    </row>
    <row r="410" spans="1:9" s="3" customFormat="1" ht="24" hidden="1" customHeight="1" outlineLevel="3">
      <c r="A410" s="14">
        <v>409</v>
      </c>
      <c r="B410" s="14" t="s">
        <v>1</v>
      </c>
      <c r="C410" s="14" t="s">
        <v>180</v>
      </c>
      <c r="D410" s="29" t="s">
        <v>926</v>
      </c>
      <c r="E410" s="102">
        <v>4.6799990478425118</v>
      </c>
      <c r="F410" s="150">
        <f t="shared" si="8"/>
        <v>2.1272726937747975E-4</v>
      </c>
      <c r="G410" s="172" t="s">
        <v>1379</v>
      </c>
      <c r="H410" s="136" t="s">
        <v>1380</v>
      </c>
      <c r="I410" s="39"/>
    </row>
    <row r="411" spans="1:9" s="3" customFormat="1" ht="24" hidden="1" customHeight="1" outlineLevel="3">
      <c r="A411" s="14">
        <v>410</v>
      </c>
      <c r="B411" s="14" t="s">
        <v>1</v>
      </c>
      <c r="C411" s="14" t="s">
        <v>180</v>
      </c>
      <c r="D411" s="29" t="s">
        <v>927</v>
      </c>
      <c r="E411" s="102">
        <v>26.24949611738398</v>
      </c>
      <c r="F411" s="150">
        <f t="shared" si="8"/>
        <v>1.1931591383891578E-3</v>
      </c>
      <c r="G411" s="172" t="s">
        <v>1379</v>
      </c>
      <c r="H411" s="136" t="s">
        <v>1380</v>
      </c>
      <c r="I411" s="39"/>
    </row>
    <row r="412" spans="1:9" s="3" customFormat="1" ht="24" hidden="1" customHeight="1" outlineLevel="3">
      <c r="A412" s="14">
        <v>411</v>
      </c>
      <c r="B412" s="14" t="s">
        <v>1</v>
      </c>
      <c r="C412" s="14" t="s">
        <v>180</v>
      </c>
      <c r="D412" s="29" t="s">
        <v>928</v>
      </c>
      <c r="E412" s="102">
        <v>4.6799990478425118</v>
      </c>
      <c r="F412" s="150">
        <f t="shared" si="8"/>
        <v>2.1272726937747975E-4</v>
      </c>
      <c r="G412" s="172" t="s">
        <v>1381</v>
      </c>
      <c r="H412" s="136" t="s">
        <v>1382</v>
      </c>
      <c r="I412" s="39"/>
    </row>
    <row r="413" spans="1:9" s="3" customFormat="1" ht="24" hidden="1" customHeight="1" outlineLevel="3">
      <c r="A413" s="14">
        <v>412</v>
      </c>
      <c r="B413" s="14" t="s">
        <v>1</v>
      </c>
      <c r="C413" s="14" t="s">
        <v>180</v>
      </c>
      <c r="D413" s="29" t="s">
        <v>929</v>
      </c>
      <c r="E413" s="102">
        <v>26.24949611738398</v>
      </c>
      <c r="F413" s="150">
        <f t="shared" si="8"/>
        <v>1.1931591383891578E-3</v>
      </c>
      <c r="G413" s="172" t="s">
        <v>1381</v>
      </c>
      <c r="H413" s="136" t="s">
        <v>1382</v>
      </c>
      <c r="I413" s="39"/>
    </row>
    <row r="414" spans="1:9" s="3" customFormat="1" ht="24" hidden="1" customHeight="1" outlineLevel="3">
      <c r="A414" s="14">
        <v>413</v>
      </c>
      <c r="B414" s="14" t="s">
        <v>1</v>
      </c>
      <c r="C414" s="14" t="s">
        <v>180</v>
      </c>
      <c r="D414" s="29" t="s">
        <v>930</v>
      </c>
      <c r="E414" s="102">
        <v>4.6799990478425118</v>
      </c>
      <c r="F414" s="150">
        <f t="shared" si="8"/>
        <v>2.1272726937747975E-4</v>
      </c>
      <c r="G414" s="172" t="s">
        <v>1383</v>
      </c>
      <c r="H414" s="136" t="s">
        <v>1384</v>
      </c>
      <c r="I414" s="39"/>
    </row>
    <row r="415" spans="1:9" s="3" customFormat="1" ht="24" hidden="1" customHeight="1" outlineLevel="3">
      <c r="A415" s="14">
        <v>414</v>
      </c>
      <c r="B415" s="14" t="s">
        <v>1</v>
      </c>
      <c r="C415" s="14" t="s">
        <v>180</v>
      </c>
      <c r="D415" s="29" t="s">
        <v>931</v>
      </c>
      <c r="E415" s="102">
        <v>26.24949611738398</v>
      </c>
      <c r="F415" s="150">
        <f t="shared" si="8"/>
        <v>1.1931591383891578E-3</v>
      </c>
      <c r="G415" s="172" t="s">
        <v>1383</v>
      </c>
      <c r="H415" s="136" t="s">
        <v>1384</v>
      </c>
      <c r="I415" s="39"/>
    </row>
    <row r="416" spans="1:9" s="3" customFormat="1" ht="24" hidden="1" customHeight="1" outlineLevel="3">
      <c r="A416" s="14">
        <v>415</v>
      </c>
      <c r="B416" s="14" t="s">
        <v>1</v>
      </c>
      <c r="C416" s="14" t="s">
        <v>180</v>
      </c>
      <c r="D416" s="32" t="s">
        <v>1385</v>
      </c>
      <c r="E416" s="105">
        <v>4.8265142751171197</v>
      </c>
      <c r="F416" s="153">
        <f t="shared" si="8"/>
        <v>2.1938705368549507E-4</v>
      </c>
      <c r="G416" s="172" t="s">
        <v>1386</v>
      </c>
      <c r="H416" s="136" t="s">
        <v>1387</v>
      </c>
      <c r="I416" s="39"/>
    </row>
    <row r="417" spans="1:9" s="3" customFormat="1" ht="24" hidden="1" customHeight="1" outlineLevel="3">
      <c r="A417" s="14">
        <v>416</v>
      </c>
      <c r="B417" s="14" t="s">
        <v>1</v>
      </c>
      <c r="C417" s="14" t="s">
        <v>180</v>
      </c>
      <c r="D417" s="32" t="s">
        <v>1388</v>
      </c>
      <c r="E417" s="105">
        <v>26.760281766940921</v>
      </c>
      <c r="F417" s="153">
        <f t="shared" si="8"/>
        <v>1.2163766722725338E-3</v>
      </c>
      <c r="G417" s="172" t="s">
        <v>1386</v>
      </c>
      <c r="H417" s="136" t="s">
        <v>1387</v>
      </c>
      <c r="I417" s="39"/>
    </row>
    <row r="418" spans="1:9" s="3" customFormat="1" ht="24" hidden="1" customHeight="1" outlineLevel="3">
      <c r="A418" s="14">
        <v>417</v>
      </c>
      <c r="B418" s="14" t="s">
        <v>1</v>
      </c>
      <c r="C418" s="14" t="s">
        <v>180</v>
      </c>
      <c r="D418" s="29" t="s">
        <v>932</v>
      </c>
      <c r="E418" s="102">
        <v>4.6799990478425118</v>
      </c>
      <c r="F418" s="150">
        <f t="shared" si="8"/>
        <v>2.1272726937747975E-4</v>
      </c>
      <c r="G418" s="172" t="s">
        <v>1389</v>
      </c>
      <c r="H418" s="136" t="s">
        <v>1390</v>
      </c>
      <c r="I418" s="39"/>
    </row>
    <row r="419" spans="1:9" s="3" customFormat="1" ht="24" hidden="1" customHeight="1" outlineLevel="3">
      <c r="A419" s="14">
        <v>418</v>
      </c>
      <c r="B419" s="14" t="s">
        <v>1</v>
      </c>
      <c r="C419" s="14" t="s">
        <v>180</v>
      </c>
      <c r="D419" s="29" t="s">
        <v>933</v>
      </c>
      <c r="E419" s="102">
        <v>26.24949611738398</v>
      </c>
      <c r="F419" s="150">
        <f t="shared" si="8"/>
        <v>1.1931591383891578E-3</v>
      </c>
      <c r="G419" s="172" t="s">
        <v>1389</v>
      </c>
      <c r="H419" s="136" t="s">
        <v>1390</v>
      </c>
      <c r="I419" s="39"/>
    </row>
    <row r="420" spans="1:9" s="3" customFormat="1" ht="24" hidden="1" customHeight="1" outlineLevel="3">
      <c r="A420" s="14">
        <v>419</v>
      </c>
      <c r="B420" s="14" t="s">
        <v>1</v>
      </c>
      <c r="C420" s="14" t="s">
        <v>180</v>
      </c>
      <c r="D420" s="32" t="s">
        <v>1391</v>
      </c>
      <c r="E420" s="105">
        <v>4.8265142751171197</v>
      </c>
      <c r="F420" s="153">
        <f t="shared" si="8"/>
        <v>2.1938705368549507E-4</v>
      </c>
      <c r="G420" s="172" t="s">
        <v>1392</v>
      </c>
      <c r="H420" s="136" t="s">
        <v>1393</v>
      </c>
      <c r="I420" s="39"/>
    </row>
    <row r="421" spans="1:9" s="3" customFormat="1" ht="24" hidden="1" customHeight="1" outlineLevel="3">
      <c r="A421" s="14">
        <v>420</v>
      </c>
      <c r="B421" s="14" t="s">
        <v>1</v>
      </c>
      <c r="C421" s="14" t="s">
        <v>180</v>
      </c>
      <c r="D421" s="32" t="s">
        <v>1394</v>
      </c>
      <c r="E421" s="105">
        <v>26.760281766940921</v>
      </c>
      <c r="F421" s="153">
        <f t="shared" si="8"/>
        <v>1.2163766722725338E-3</v>
      </c>
      <c r="G421" s="172" t="s">
        <v>1392</v>
      </c>
      <c r="H421" s="136" t="s">
        <v>1393</v>
      </c>
      <c r="I421" s="39"/>
    </row>
    <row r="422" spans="1:9" s="3" customFormat="1" ht="24" hidden="1" customHeight="1" outlineLevel="3">
      <c r="A422" s="14">
        <v>421</v>
      </c>
      <c r="B422" s="14" t="s">
        <v>1</v>
      </c>
      <c r="C422" s="14" t="s">
        <v>180</v>
      </c>
      <c r="D422" s="29" t="s">
        <v>934</v>
      </c>
      <c r="E422" s="102">
        <v>4.6799990478425118</v>
      </c>
      <c r="F422" s="150">
        <f t="shared" si="8"/>
        <v>2.1272726937747975E-4</v>
      </c>
      <c r="G422" s="172" t="s">
        <v>690</v>
      </c>
      <c r="H422" s="136" t="s">
        <v>1395</v>
      </c>
      <c r="I422" s="39"/>
    </row>
    <row r="423" spans="1:9" s="3" customFormat="1" ht="24" hidden="1" customHeight="1" outlineLevel="3">
      <c r="A423" s="14">
        <v>422</v>
      </c>
      <c r="B423" s="14" t="s">
        <v>1</v>
      </c>
      <c r="C423" s="14" t="s">
        <v>180</v>
      </c>
      <c r="D423" s="29" t="s">
        <v>935</v>
      </c>
      <c r="E423" s="102">
        <v>26.24949611738398</v>
      </c>
      <c r="F423" s="150">
        <f t="shared" si="8"/>
        <v>1.1931591383891578E-3</v>
      </c>
      <c r="G423" s="172" t="s">
        <v>690</v>
      </c>
      <c r="H423" s="136" t="s">
        <v>1395</v>
      </c>
      <c r="I423" s="39"/>
    </row>
    <row r="424" spans="1:9" s="3" customFormat="1" ht="24" hidden="1" customHeight="1" outlineLevel="3">
      <c r="A424" s="14">
        <v>423</v>
      </c>
      <c r="B424" s="14" t="s">
        <v>1</v>
      </c>
      <c r="C424" s="14" t="s">
        <v>180</v>
      </c>
      <c r="D424" s="29" t="s">
        <v>936</v>
      </c>
      <c r="E424" s="102">
        <v>4.6799990478425118</v>
      </c>
      <c r="F424" s="150">
        <f t="shared" si="8"/>
        <v>2.1272726937747975E-4</v>
      </c>
      <c r="G424" s="172" t="s">
        <v>691</v>
      </c>
      <c r="H424" s="136" t="s">
        <v>1396</v>
      </c>
      <c r="I424" s="39"/>
    </row>
    <row r="425" spans="1:9" s="3" customFormat="1" ht="24" hidden="1" customHeight="1" outlineLevel="3">
      <c r="A425" s="14">
        <v>424</v>
      </c>
      <c r="B425" s="14" t="s">
        <v>1</v>
      </c>
      <c r="C425" s="14" t="s">
        <v>180</v>
      </c>
      <c r="D425" s="29" t="s">
        <v>937</v>
      </c>
      <c r="E425" s="102">
        <v>26.24949611738398</v>
      </c>
      <c r="F425" s="150">
        <f t="shared" si="8"/>
        <v>1.1931591383891578E-3</v>
      </c>
      <c r="G425" s="172" t="s">
        <v>691</v>
      </c>
      <c r="H425" s="136" t="s">
        <v>1396</v>
      </c>
      <c r="I425" s="39"/>
    </row>
    <row r="426" spans="1:9" s="3" customFormat="1" ht="24" hidden="1" customHeight="1" outlineLevel="3">
      <c r="A426" s="14">
        <v>425</v>
      </c>
      <c r="B426" s="14" t="s">
        <v>1</v>
      </c>
      <c r="C426" s="14" t="s">
        <v>180</v>
      </c>
      <c r="D426" s="29" t="s">
        <v>938</v>
      </c>
      <c r="E426" s="102">
        <v>4.6799990478425118</v>
      </c>
      <c r="F426" s="150">
        <f t="shared" si="8"/>
        <v>2.1272726937747975E-4</v>
      </c>
      <c r="G426" s="172" t="s">
        <v>692</v>
      </c>
      <c r="H426" s="136" t="s">
        <v>1397</v>
      </c>
      <c r="I426" s="39"/>
    </row>
    <row r="427" spans="1:9" s="3" customFormat="1" ht="24" hidden="1" customHeight="1" outlineLevel="3">
      <c r="A427" s="14">
        <v>426</v>
      </c>
      <c r="B427" s="14" t="s">
        <v>1</v>
      </c>
      <c r="C427" s="14" t="s">
        <v>180</v>
      </c>
      <c r="D427" s="29" t="s">
        <v>939</v>
      </c>
      <c r="E427" s="102">
        <v>26.24949611738398</v>
      </c>
      <c r="F427" s="150">
        <f t="shared" si="8"/>
        <v>1.1931591383891578E-3</v>
      </c>
      <c r="G427" s="172" t="s">
        <v>692</v>
      </c>
      <c r="H427" s="136" t="s">
        <v>1397</v>
      </c>
      <c r="I427" s="39"/>
    </row>
    <row r="428" spans="1:9" s="3" customFormat="1" ht="24" hidden="1" customHeight="1" outlineLevel="3">
      <c r="A428" s="14">
        <v>427</v>
      </c>
      <c r="B428" s="14" t="s">
        <v>1</v>
      </c>
      <c r="C428" s="14" t="s">
        <v>180</v>
      </c>
      <c r="D428" s="32" t="s">
        <v>1398</v>
      </c>
      <c r="E428" s="105">
        <v>4.8265142751171197</v>
      </c>
      <c r="F428" s="153">
        <f t="shared" si="8"/>
        <v>2.1938705368549507E-4</v>
      </c>
      <c r="G428" s="172" t="s">
        <v>1399</v>
      </c>
      <c r="H428" s="136" t="s">
        <v>1400</v>
      </c>
      <c r="I428" s="39"/>
    </row>
    <row r="429" spans="1:9" s="3" customFormat="1" ht="24" hidden="1" customHeight="1" outlineLevel="3">
      <c r="A429" s="14">
        <v>428</v>
      </c>
      <c r="B429" s="14" t="s">
        <v>1</v>
      </c>
      <c r="C429" s="14" t="s">
        <v>180</v>
      </c>
      <c r="D429" s="32" t="s">
        <v>1401</v>
      </c>
      <c r="E429" s="105">
        <v>26.760281766940921</v>
      </c>
      <c r="F429" s="153">
        <f t="shared" si="8"/>
        <v>1.2163766722725338E-3</v>
      </c>
      <c r="G429" s="172" t="s">
        <v>1399</v>
      </c>
      <c r="H429" s="136" t="s">
        <v>1400</v>
      </c>
      <c r="I429" s="39"/>
    </row>
    <row r="430" spans="1:9" s="3" customFormat="1" ht="24" hidden="1" customHeight="1" outlineLevel="3">
      <c r="A430" s="14">
        <v>429</v>
      </c>
      <c r="B430" s="14" t="s">
        <v>1</v>
      </c>
      <c r="C430" s="14" t="s">
        <v>180</v>
      </c>
      <c r="D430" s="29" t="s">
        <v>940</v>
      </c>
      <c r="E430" s="102">
        <v>4.6799990478425118</v>
      </c>
      <c r="F430" s="150">
        <f t="shared" si="8"/>
        <v>2.1272726937747975E-4</v>
      </c>
      <c r="G430" s="172" t="s">
        <v>1402</v>
      </c>
      <c r="H430" s="136" t="s">
        <v>1403</v>
      </c>
      <c r="I430" s="39"/>
    </row>
    <row r="431" spans="1:9" s="3" customFormat="1" ht="24" hidden="1" customHeight="1" outlineLevel="3">
      <c r="A431" s="14">
        <v>430</v>
      </c>
      <c r="B431" s="14" t="s">
        <v>1</v>
      </c>
      <c r="C431" s="14" t="s">
        <v>180</v>
      </c>
      <c r="D431" s="29" t="s">
        <v>941</v>
      </c>
      <c r="E431" s="102">
        <v>26.24949611738398</v>
      </c>
      <c r="F431" s="150">
        <f t="shared" si="8"/>
        <v>1.1931591383891578E-3</v>
      </c>
      <c r="G431" s="172" t="s">
        <v>1402</v>
      </c>
      <c r="H431" s="136" t="s">
        <v>1403</v>
      </c>
      <c r="I431" s="39"/>
    </row>
    <row r="432" spans="1:9" s="3" customFormat="1" ht="24" hidden="1" customHeight="1" outlineLevel="3">
      <c r="A432" s="14">
        <v>431</v>
      </c>
      <c r="B432" s="14" t="s">
        <v>1</v>
      </c>
      <c r="C432" s="14" t="s">
        <v>180</v>
      </c>
      <c r="D432" s="32" t="s">
        <v>1404</v>
      </c>
      <c r="E432" s="105">
        <v>4.8265142751171197</v>
      </c>
      <c r="F432" s="153">
        <f t="shared" si="8"/>
        <v>2.1938705368549507E-4</v>
      </c>
      <c r="G432" s="172" t="s">
        <v>1405</v>
      </c>
      <c r="H432" s="136" t="s">
        <v>1406</v>
      </c>
      <c r="I432" s="39"/>
    </row>
    <row r="433" spans="1:9" s="3" customFormat="1" ht="24" hidden="1" customHeight="1" outlineLevel="3">
      <c r="A433" s="14">
        <v>432</v>
      </c>
      <c r="B433" s="14" t="s">
        <v>1</v>
      </c>
      <c r="C433" s="14" t="s">
        <v>180</v>
      </c>
      <c r="D433" s="32" t="s">
        <v>1407</v>
      </c>
      <c r="E433" s="105">
        <v>26.760281766940921</v>
      </c>
      <c r="F433" s="153">
        <f t="shared" si="8"/>
        <v>1.2163766722725338E-3</v>
      </c>
      <c r="G433" s="172" t="s">
        <v>1405</v>
      </c>
      <c r="H433" s="136" t="s">
        <v>1406</v>
      </c>
      <c r="I433" s="39"/>
    </row>
    <row r="434" spans="1:9" s="3" customFormat="1" ht="24" hidden="1" customHeight="1" outlineLevel="3">
      <c r="A434" s="14">
        <v>433</v>
      </c>
      <c r="B434" s="14" t="s">
        <v>1</v>
      </c>
      <c r="C434" s="14" t="s">
        <v>180</v>
      </c>
      <c r="D434" s="29" t="s">
        <v>942</v>
      </c>
      <c r="E434" s="102">
        <v>4.6799990478425118</v>
      </c>
      <c r="F434" s="150">
        <f t="shared" si="8"/>
        <v>2.1272726937747975E-4</v>
      </c>
      <c r="G434" s="172" t="s">
        <v>1408</v>
      </c>
      <c r="H434" s="136" t="s">
        <v>1409</v>
      </c>
      <c r="I434" s="39"/>
    </row>
    <row r="435" spans="1:9" s="3" customFormat="1" ht="24" hidden="1" customHeight="1" outlineLevel="3">
      <c r="A435" s="14">
        <v>434</v>
      </c>
      <c r="B435" s="14" t="s">
        <v>1</v>
      </c>
      <c r="C435" s="14" t="s">
        <v>180</v>
      </c>
      <c r="D435" s="29" t="s">
        <v>943</v>
      </c>
      <c r="E435" s="102">
        <v>26.24949611738398</v>
      </c>
      <c r="F435" s="150">
        <f t="shared" si="8"/>
        <v>1.1931591383891578E-3</v>
      </c>
      <c r="G435" s="172" t="s">
        <v>1408</v>
      </c>
      <c r="H435" s="136" t="s">
        <v>1409</v>
      </c>
      <c r="I435" s="39"/>
    </row>
    <row r="436" spans="1:9" s="3" customFormat="1" ht="24" hidden="1" customHeight="1" outlineLevel="3">
      <c r="A436" s="14">
        <v>435</v>
      </c>
      <c r="B436" s="14" t="s">
        <v>1</v>
      </c>
      <c r="C436" s="14" t="s">
        <v>180</v>
      </c>
      <c r="D436" s="29" t="s">
        <v>944</v>
      </c>
      <c r="E436" s="102">
        <v>4.6799990478425118</v>
      </c>
      <c r="F436" s="150">
        <f t="shared" si="8"/>
        <v>2.1272726937747975E-4</v>
      </c>
      <c r="G436" s="172" t="s">
        <v>1410</v>
      </c>
      <c r="H436" s="136" t="s">
        <v>1411</v>
      </c>
      <c r="I436" s="39"/>
    </row>
    <row r="437" spans="1:9" s="3" customFormat="1" ht="24" hidden="1" customHeight="1" outlineLevel="3">
      <c r="A437" s="14">
        <v>436</v>
      </c>
      <c r="B437" s="14" t="s">
        <v>1</v>
      </c>
      <c r="C437" s="14" t="s">
        <v>180</v>
      </c>
      <c r="D437" s="29" t="s">
        <v>945</v>
      </c>
      <c r="E437" s="102">
        <v>26.24949611738398</v>
      </c>
      <c r="F437" s="150">
        <f t="shared" si="8"/>
        <v>1.1931591383891578E-3</v>
      </c>
      <c r="G437" s="172" t="s">
        <v>1410</v>
      </c>
      <c r="H437" s="136" t="s">
        <v>1411</v>
      </c>
      <c r="I437" s="39"/>
    </row>
    <row r="438" spans="1:9" s="3" customFormat="1" ht="24" hidden="1" customHeight="1" outlineLevel="3">
      <c r="A438" s="14">
        <v>437</v>
      </c>
      <c r="B438" s="14" t="s">
        <v>1</v>
      </c>
      <c r="C438" s="14" t="s">
        <v>180</v>
      </c>
      <c r="D438" s="29" t="s">
        <v>946</v>
      </c>
      <c r="E438" s="102">
        <v>4.6799990478425118</v>
      </c>
      <c r="F438" s="150">
        <f t="shared" si="8"/>
        <v>2.1272726937747975E-4</v>
      </c>
      <c r="G438" s="172" t="s">
        <v>1412</v>
      </c>
      <c r="H438" s="136" t="s">
        <v>1413</v>
      </c>
      <c r="I438" s="39"/>
    </row>
    <row r="439" spans="1:9" s="3" customFormat="1" ht="24" hidden="1" customHeight="1" outlineLevel="3">
      <c r="A439" s="14">
        <v>438</v>
      </c>
      <c r="B439" s="14" t="s">
        <v>1</v>
      </c>
      <c r="C439" s="14" t="s">
        <v>180</v>
      </c>
      <c r="D439" s="29" t="s">
        <v>947</v>
      </c>
      <c r="E439" s="102">
        <v>26.24949611738398</v>
      </c>
      <c r="F439" s="150">
        <f t="shared" si="8"/>
        <v>1.1931591383891578E-3</v>
      </c>
      <c r="G439" s="172" t="s">
        <v>1412</v>
      </c>
      <c r="H439" s="136" t="s">
        <v>1413</v>
      </c>
      <c r="I439" s="39"/>
    </row>
    <row r="440" spans="1:9" s="3" customFormat="1" ht="24" hidden="1" customHeight="1" outlineLevel="3">
      <c r="A440" s="14">
        <v>439</v>
      </c>
      <c r="B440" s="14" t="s">
        <v>1</v>
      </c>
      <c r="C440" s="14" t="s">
        <v>180</v>
      </c>
      <c r="D440" s="32" t="s">
        <v>1414</v>
      </c>
      <c r="E440" s="105">
        <v>4.8265142751171197</v>
      </c>
      <c r="F440" s="153">
        <f t="shared" si="8"/>
        <v>2.1938705368549507E-4</v>
      </c>
      <c r="G440" s="172" t="s">
        <v>1415</v>
      </c>
      <c r="H440" s="136" t="s">
        <v>1416</v>
      </c>
      <c r="I440" s="39"/>
    </row>
    <row r="441" spans="1:9" s="3" customFormat="1" ht="24" hidden="1" customHeight="1" outlineLevel="3">
      <c r="A441" s="14">
        <v>440</v>
      </c>
      <c r="B441" s="14" t="s">
        <v>1</v>
      </c>
      <c r="C441" s="14" t="s">
        <v>180</v>
      </c>
      <c r="D441" s="32" t="s">
        <v>1417</v>
      </c>
      <c r="E441" s="105">
        <v>26.760281766940921</v>
      </c>
      <c r="F441" s="153">
        <f t="shared" si="8"/>
        <v>1.2163766722725338E-3</v>
      </c>
      <c r="G441" s="172" t="s">
        <v>1415</v>
      </c>
      <c r="H441" s="136" t="s">
        <v>1416</v>
      </c>
      <c r="I441" s="39"/>
    </row>
    <row r="442" spans="1:9" s="3" customFormat="1" ht="24" hidden="1" customHeight="1" outlineLevel="3">
      <c r="A442" s="14">
        <v>441</v>
      </c>
      <c r="B442" s="14" t="s">
        <v>1</v>
      </c>
      <c r="C442" s="14" t="s">
        <v>180</v>
      </c>
      <c r="D442" s="32" t="s">
        <v>1418</v>
      </c>
      <c r="E442" s="105">
        <v>4.8265142751171197</v>
      </c>
      <c r="F442" s="153">
        <f t="shared" si="8"/>
        <v>2.1938705368549507E-4</v>
      </c>
      <c r="G442" s="172" t="s">
        <v>1419</v>
      </c>
      <c r="H442" s="136" t="s">
        <v>1420</v>
      </c>
      <c r="I442" s="39"/>
    </row>
    <row r="443" spans="1:9" s="3" customFormat="1" ht="24" hidden="1" customHeight="1" outlineLevel="3">
      <c r="A443" s="14">
        <v>442</v>
      </c>
      <c r="B443" s="14" t="s">
        <v>1</v>
      </c>
      <c r="C443" s="14" t="s">
        <v>180</v>
      </c>
      <c r="D443" s="32" t="s">
        <v>1421</v>
      </c>
      <c r="E443" s="105">
        <v>26.760281766940921</v>
      </c>
      <c r="F443" s="153">
        <f t="shared" si="8"/>
        <v>1.2163766722725338E-3</v>
      </c>
      <c r="G443" s="172" t="s">
        <v>1419</v>
      </c>
      <c r="H443" s="136" t="s">
        <v>1420</v>
      </c>
      <c r="I443" s="39"/>
    </row>
    <row r="444" spans="1:9" s="3" customFormat="1" ht="24" hidden="1" customHeight="1" outlineLevel="3">
      <c r="A444" s="14">
        <v>443</v>
      </c>
      <c r="B444" s="14" t="s">
        <v>1</v>
      </c>
      <c r="C444" s="14" t="s">
        <v>180</v>
      </c>
      <c r="D444" s="29" t="s">
        <v>948</v>
      </c>
      <c r="E444" s="102">
        <v>4.6799990478425118</v>
      </c>
      <c r="F444" s="150">
        <f t="shared" si="8"/>
        <v>2.1272726937747975E-4</v>
      </c>
      <c r="G444" s="172" t="s">
        <v>1422</v>
      </c>
      <c r="H444" s="136" t="s">
        <v>1423</v>
      </c>
      <c r="I444" s="39"/>
    </row>
    <row r="445" spans="1:9" s="3" customFormat="1" ht="24" hidden="1" customHeight="1" outlineLevel="3">
      <c r="A445" s="14">
        <v>444</v>
      </c>
      <c r="B445" s="14" t="s">
        <v>1</v>
      </c>
      <c r="C445" s="14" t="s">
        <v>180</v>
      </c>
      <c r="D445" s="29" t="s">
        <v>949</v>
      </c>
      <c r="E445" s="102">
        <v>26.24949611738398</v>
      </c>
      <c r="F445" s="150">
        <f t="shared" si="8"/>
        <v>1.1931591383891578E-3</v>
      </c>
      <c r="G445" s="172" t="s">
        <v>1422</v>
      </c>
      <c r="H445" s="136" t="s">
        <v>1423</v>
      </c>
      <c r="I445" s="39"/>
    </row>
    <row r="446" spans="1:9" s="3" customFormat="1" ht="24" hidden="1" customHeight="1" outlineLevel="3">
      <c r="A446" s="14">
        <v>445</v>
      </c>
      <c r="B446" s="14" t="s">
        <v>1</v>
      </c>
      <c r="C446" s="14" t="s">
        <v>180</v>
      </c>
      <c r="D446" s="29" t="s">
        <v>950</v>
      </c>
      <c r="E446" s="102">
        <v>4.6799990478425118</v>
      </c>
      <c r="F446" s="150">
        <f t="shared" si="8"/>
        <v>2.1272726937747975E-4</v>
      </c>
      <c r="G446" s="172" t="s">
        <v>1424</v>
      </c>
      <c r="H446" s="136" t="s">
        <v>1425</v>
      </c>
      <c r="I446" s="39"/>
    </row>
    <row r="447" spans="1:9" s="3" customFormat="1" ht="24" hidden="1" customHeight="1" outlineLevel="3">
      <c r="A447" s="14">
        <v>446</v>
      </c>
      <c r="B447" s="14" t="s">
        <v>1</v>
      </c>
      <c r="C447" s="14" t="s">
        <v>180</v>
      </c>
      <c r="D447" s="29" t="s">
        <v>951</v>
      </c>
      <c r="E447" s="102">
        <v>26.24949611738398</v>
      </c>
      <c r="F447" s="150">
        <f t="shared" si="8"/>
        <v>1.1931591383891578E-3</v>
      </c>
      <c r="G447" s="172" t="s">
        <v>1424</v>
      </c>
      <c r="H447" s="136" t="s">
        <v>1425</v>
      </c>
      <c r="I447" s="39"/>
    </row>
    <row r="448" spans="1:9" s="3" customFormat="1" ht="24" hidden="1" customHeight="1" outlineLevel="3">
      <c r="A448" s="14">
        <v>447</v>
      </c>
      <c r="B448" s="14" t="s">
        <v>1</v>
      </c>
      <c r="C448" s="14" t="s">
        <v>180</v>
      </c>
      <c r="D448" s="29" t="s">
        <v>952</v>
      </c>
      <c r="E448" s="102">
        <v>4.6799990478425118</v>
      </c>
      <c r="F448" s="150">
        <f t="shared" si="8"/>
        <v>2.1272726937747975E-4</v>
      </c>
      <c r="G448" s="172" t="s">
        <v>1426</v>
      </c>
      <c r="H448" s="136" t="s">
        <v>1427</v>
      </c>
      <c r="I448" s="39"/>
    </row>
    <row r="449" spans="1:9" s="3" customFormat="1" ht="24" hidden="1" customHeight="1" outlineLevel="3">
      <c r="A449" s="14">
        <v>448</v>
      </c>
      <c r="B449" s="14" t="s">
        <v>1</v>
      </c>
      <c r="C449" s="14" t="s">
        <v>180</v>
      </c>
      <c r="D449" s="29" t="s">
        <v>953</v>
      </c>
      <c r="E449" s="102">
        <v>26.24949611738398</v>
      </c>
      <c r="F449" s="150">
        <f t="shared" si="8"/>
        <v>1.1931591383891578E-3</v>
      </c>
      <c r="G449" s="172" t="s">
        <v>1426</v>
      </c>
      <c r="H449" s="136" t="s">
        <v>1427</v>
      </c>
      <c r="I449" s="39"/>
    </row>
    <row r="450" spans="1:9" s="3" customFormat="1" ht="24" hidden="1" customHeight="1" outlineLevel="3">
      <c r="A450" s="14">
        <v>449</v>
      </c>
      <c r="B450" s="14" t="s">
        <v>1</v>
      </c>
      <c r="C450" s="14" t="s">
        <v>180</v>
      </c>
      <c r="D450" s="32" t="s">
        <v>1428</v>
      </c>
      <c r="E450" s="105">
        <v>4.8265142751171197</v>
      </c>
      <c r="F450" s="153">
        <f t="shared" si="8"/>
        <v>2.1938705368549507E-4</v>
      </c>
      <c r="G450" s="172" t="s">
        <v>1429</v>
      </c>
      <c r="H450" s="136" t="s">
        <v>1430</v>
      </c>
      <c r="I450" s="39"/>
    </row>
    <row r="451" spans="1:9" s="3" customFormat="1" ht="24" hidden="1" customHeight="1" outlineLevel="3">
      <c r="A451" s="14">
        <v>450</v>
      </c>
      <c r="B451" s="14" t="s">
        <v>1</v>
      </c>
      <c r="C451" s="14" t="s">
        <v>180</v>
      </c>
      <c r="D451" s="32" t="s">
        <v>1431</v>
      </c>
      <c r="E451" s="105">
        <v>26.760281766940921</v>
      </c>
      <c r="F451" s="153">
        <f t="shared" si="8"/>
        <v>1.2163766722725338E-3</v>
      </c>
      <c r="G451" s="172" t="s">
        <v>1429</v>
      </c>
      <c r="H451" s="136" t="s">
        <v>1430</v>
      </c>
      <c r="I451" s="39"/>
    </row>
    <row r="452" spans="1:9" s="3" customFormat="1" ht="24" hidden="1" customHeight="1" outlineLevel="3">
      <c r="A452" s="14">
        <v>451</v>
      </c>
      <c r="B452" s="14" t="s">
        <v>1</v>
      </c>
      <c r="C452" s="14" t="s">
        <v>180</v>
      </c>
      <c r="D452" s="29" t="s">
        <v>954</v>
      </c>
      <c r="E452" s="102">
        <v>4.6799990478425118</v>
      </c>
      <c r="F452" s="150">
        <f t="shared" si="8"/>
        <v>2.1272726937747975E-4</v>
      </c>
      <c r="G452" s="172" t="s">
        <v>1432</v>
      </c>
      <c r="H452" s="136" t="s">
        <v>1433</v>
      </c>
      <c r="I452" s="39"/>
    </row>
    <row r="453" spans="1:9" s="3" customFormat="1" ht="24" hidden="1" customHeight="1" outlineLevel="3">
      <c r="A453" s="14">
        <v>452</v>
      </c>
      <c r="B453" s="14" t="s">
        <v>1</v>
      </c>
      <c r="C453" s="14" t="s">
        <v>180</v>
      </c>
      <c r="D453" s="29" t="s">
        <v>955</v>
      </c>
      <c r="E453" s="102">
        <v>26.24949611738398</v>
      </c>
      <c r="F453" s="150">
        <f t="shared" si="8"/>
        <v>1.1931591383891578E-3</v>
      </c>
      <c r="G453" s="172" t="s">
        <v>1432</v>
      </c>
      <c r="H453" s="136" t="s">
        <v>1433</v>
      </c>
      <c r="I453" s="39"/>
    </row>
    <row r="454" spans="1:9" s="3" customFormat="1" ht="24" hidden="1" customHeight="1" outlineLevel="3">
      <c r="A454" s="14">
        <v>453</v>
      </c>
      <c r="B454" s="14" t="s">
        <v>1</v>
      </c>
      <c r="C454" s="14" t="s">
        <v>180</v>
      </c>
      <c r="D454" s="29" t="s">
        <v>956</v>
      </c>
      <c r="E454" s="102">
        <v>4.6799990478425118</v>
      </c>
      <c r="F454" s="150">
        <f t="shared" si="8"/>
        <v>2.1272726937747975E-4</v>
      </c>
      <c r="G454" s="172" t="s">
        <v>1434</v>
      </c>
      <c r="H454" s="136" t="s">
        <v>1435</v>
      </c>
      <c r="I454" s="39"/>
    </row>
    <row r="455" spans="1:9" s="3" customFormat="1" ht="24" hidden="1" customHeight="1" outlineLevel="3">
      <c r="A455" s="14">
        <v>454</v>
      </c>
      <c r="B455" s="14" t="s">
        <v>1</v>
      </c>
      <c r="C455" s="14" t="s">
        <v>180</v>
      </c>
      <c r="D455" s="29" t="s">
        <v>957</v>
      </c>
      <c r="E455" s="102">
        <v>26.24949611738398</v>
      </c>
      <c r="F455" s="150">
        <f t="shared" ref="F455:F518" si="9">E455/$E$2</f>
        <v>1.1931591383891578E-3</v>
      </c>
      <c r="G455" s="172" t="s">
        <v>1434</v>
      </c>
      <c r="H455" s="136" t="s">
        <v>1435</v>
      </c>
      <c r="I455" s="39"/>
    </row>
    <row r="456" spans="1:9" s="3" customFormat="1" ht="24" hidden="1" customHeight="1" outlineLevel="3">
      <c r="A456" s="14">
        <v>455</v>
      </c>
      <c r="B456" s="14" t="s">
        <v>1</v>
      </c>
      <c r="C456" s="14" t="s">
        <v>180</v>
      </c>
      <c r="D456" s="29" t="s">
        <v>958</v>
      </c>
      <c r="E456" s="102">
        <v>4.6799990478425118</v>
      </c>
      <c r="F456" s="150">
        <f t="shared" si="9"/>
        <v>2.1272726937747975E-4</v>
      </c>
      <c r="G456" s="172" t="s">
        <v>1436</v>
      </c>
      <c r="H456" s="136" t="s">
        <v>1437</v>
      </c>
      <c r="I456" s="39"/>
    </row>
    <row r="457" spans="1:9" s="3" customFormat="1" ht="24" hidden="1" customHeight="1" outlineLevel="3">
      <c r="A457" s="14">
        <v>456</v>
      </c>
      <c r="B457" s="14" t="s">
        <v>1</v>
      </c>
      <c r="C457" s="14" t="s">
        <v>180</v>
      </c>
      <c r="D457" s="29" t="s">
        <v>959</v>
      </c>
      <c r="E457" s="102">
        <v>26.24949611738398</v>
      </c>
      <c r="F457" s="150">
        <f t="shared" si="9"/>
        <v>1.1931591383891578E-3</v>
      </c>
      <c r="G457" s="172" t="s">
        <v>1436</v>
      </c>
      <c r="H457" s="136" t="s">
        <v>1437</v>
      </c>
      <c r="I457" s="39"/>
    </row>
    <row r="458" spans="1:9" s="3" customFormat="1" ht="24" hidden="1" customHeight="1" outlineLevel="3">
      <c r="A458" s="14">
        <v>457</v>
      </c>
      <c r="B458" s="14" t="s">
        <v>1</v>
      </c>
      <c r="C458" s="14" t="s">
        <v>180</v>
      </c>
      <c r="D458" s="32" t="s">
        <v>1438</v>
      </c>
      <c r="E458" s="105">
        <v>4.8265142751171197</v>
      </c>
      <c r="F458" s="153">
        <f t="shared" si="9"/>
        <v>2.1938705368549507E-4</v>
      </c>
      <c r="G458" s="172" t="s">
        <v>1439</v>
      </c>
      <c r="H458" s="136" t="s">
        <v>1440</v>
      </c>
      <c r="I458" s="39"/>
    </row>
    <row r="459" spans="1:9" s="3" customFormat="1" ht="24" hidden="1" customHeight="1" outlineLevel="3">
      <c r="A459" s="14">
        <v>458</v>
      </c>
      <c r="B459" s="14" t="s">
        <v>1</v>
      </c>
      <c r="C459" s="14" t="s">
        <v>180</v>
      </c>
      <c r="D459" s="32" t="s">
        <v>1441</v>
      </c>
      <c r="E459" s="105">
        <v>26.760281766940921</v>
      </c>
      <c r="F459" s="153">
        <f t="shared" si="9"/>
        <v>1.2163766722725338E-3</v>
      </c>
      <c r="G459" s="172" t="s">
        <v>1439</v>
      </c>
      <c r="H459" s="136" t="s">
        <v>1440</v>
      </c>
      <c r="I459" s="39"/>
    </row>
    <row r="460" spans="1:9" s="3" customFormat="1" ht="24" hidden="1" customHeight="1" outlineLevel="3">
      <c r="A460" s="14">
        <v>459</v>
      </c>
      <c r="B460" s="14" t="s">
        <v>1</v>
      </c>
      <c r="C460" s="14" t="s">
        <v>180</v>
      </c>
      <c r="D460" s="29" t="s">
        <v>960</v>
      </c>
      <c r="E460" s="102">
        <v>4.6799990478425118</v>
      </c>
      <c r="F460" s="150">
        <f t="shared" si="9"/>
        <v>2.1272726937747975E-4</v>
      </c>
      <c r="G460" s="172" t="s">
        <v>1442</v>
      </c>
      <c r="H460" s="136" t="s">
        <v>1443</v>
      </c>
      <c r="I460" s="39"/>
    </row>
    <row r="461" spans="1:9" s="3" customFormat="1" ht="24" hidden="1" customHeight="1" outlineLevel="3">
      <c r="A461" s="14">
        <v>460</v>
      </c>
      <c r="B461" s="14" t="s">
        <v>1</v>
      </c>
      <c r="C461" s="14" t="s">
        <v>180</v>
      </c>
      <c r="D461" s="29" t="s">
        <v>961</v>
      </c>
      <c r="E461" s="102">
        <v>26.24949611738398</v>
      </c>
      <c r="F461" s="150">
        <f t="shared" si="9"/>
        <v>1.1931591383891578E-3</v>
      </c>
      <c r="G461" s="172" t="s">
        <v>1442</v>
      </c>
      <c r="H461" s="136" t="s">
        <v>1443</v>
      </c>
      <c r="I461" s="39"/>
    </row>
    <row r="462" spans="1:9" s="3" customFormat="1" ht="24" hidden="1" customHeight="1" outlineLevel="2">
      <c r="A462" s="17">
        <v>461</v>
      </c>
      <c r="B462" s="17" t="s">
        <v>1</v>
      </c>
      <c r="C462" s="17" t="s">
        <v>181</v>
      </c>
      <c r="D462" s="16"/>
      <c r="E462" s="112">
        <f>SUM(E463:E469)</f>
        <v>133.26011408334981</v>
      </c>
      <c r="F462" s="159">
        <f t="shared" si="9"/>
        <v>6.0572790498645392E-3</v>
      </c>
      <c r="G462" s="171"/>
      <c r="H462" s="134"/>
      <c r="I462" s="39"/>
    </row>
    <row r="463" spans="1:9" s="3" customFormat="1" ht="24" hidden="1" customHeight="1" outlineLevel="3">
      <c r="A463" s="14">
        <v>462</v>
      </c>
      <c r="B463" s="14" t="s">
        <v>1</v>
      </c>
      <c r="C463" s="14" t="s">
        <v>182</v>
      </c>
      <c r="D463" s="29" t="s">
        <v>962</v>
      </c>
      <c r="E463" s="102">
        <v>28.959085650702718</v>
      </c>
      <c r="F463" s="150">
        <f t="shared" si="9"/>
        <v>1.3163223221129704E-3</v>
      </c>
      <c r="G463" s="172" t="s">
        <v>351</v>
      </c>
      <c r="H463" s="132" t="s">
        <v>1444</v>
      </c>
      <c r="I463" s="39"/>
    </row>
    <row r="464" spans="1:9" s="3" customFormat="1" ht="24" hidden="1" customHeight="1" outlineLevel="3">
      <c r="A464" s="14">
        <v>463</v>
      </c>
      <c r="B464" s="14" t="s">
        <v>1</v>
      </c>
      <c r="C464" s="14" t="s">
        <v>182</v>
      </c>
      <c r="D464" s="29" t="s">
        <v>53</v>
      </c>
      <c r="E464" s="102">
        <v>16.625483784212022</v>
      </c>
      <c r="F464" s="150">
        <f t="shared" si="9"/>
        <v>7.5570395022311269E-4</v>
      </c>
      <c r="G464" s="165" t="s">
        <v>1445</v>
      </c>
      <c r="H464" s="132" t="s">
        <v>1446</v>
      </c>
      <c r="I464" s="39"/>
    </row>
    <row r="465" spans="1:9" s="3" customFormat="1" ht="24" hidden="1" customHeight="1" outlineLevel="3">
      <c r="A465" s="14">
        <v>464</v>
      </c>
      <c r="B465" s="14" t="s">
        <v>1</v>
      </c>
      <c r="C465" s="14" t="s">
        <v>182</v>
      </c>
      <c r="D465" s="29" t="s">
        <v>963</v>
      </c>
      <c r="E465" s="102">
        <v>19.306057100468479</v>
      </c>
      <c r="F465" s="150">
        <f t="shared" si="9"/>
        <v>8.775482147419803E-4</v>
      </c>
      <c r="G465" s="165" t="s">
        <v>1447</v>
      </c>
      <c r="H465" s="132" t="s">
        <v>1448</v>
      </c>
      <c r="I465" s="39"/>
    </row>
    <row r="466" spans="1:9" s="3" customFormat="1" ht="24" hidden="1" customHeight="1" outlineLevel="3">
      <c r="A466" s="14">
        <v>465</v>
      </c>
      <c r="B466" s="14" t="s">
        <v>1</v>
      </c>
      <c r="C466" s="14" t="s">
        <v>182</v>
      </c>
      <c r="D466" s="29" t="s">
        <v>52</v>
      </c>
      <c r="E466" s="102">
        <v>14.039997143527534</v>
      </c>
      <c r="F466" s="150">
        <f t="shared" si="9"/>
        <v>6.3818180813243915E-4</v>
      </c>
      <c r="G466" s="172" t="s">
        <v>352</v>
      </c>
      <c r="H466" s="132" t="s">
        <v>1449</v>
      </c>
      <c r="I466" s="39"/>
    </row>
    <row r="467" spans="1:9" s="3" customFormat="1" ht="24" hidden="1" customHeight="1" outlineLevel="3">
      <c r="A467" s="14">
        <v>466</v>
      </c>
      <c r="B467" s="14" t="s">
        <v>1</v>
      </c>
      <c r="C467" s="14" t="s">
        <v>182</v>
      </c>
      <c r="D467" s="29" t="s">
        <v>0</v>
      </c>
      <c r="E467" s="102">
        <v>26.24949611738398</v>
      </c>
      <c r="F467" s="150">
        <f t="shared" si="9"/>
        <v>1.1931591383891578E-3</v>
      </c>
      <c r="G467" s="172" t="s">
        <v>352</v>
      </c>
      <c r="H467" s="132" t="s">
        <v>1449</v>
      </c>
      <c r="I467" s="39"/>
    </row>
    <row r="468" spans="1:9" s="3" customFormat="1" ht="24" hidden="1" customHeight="1" outlineLevel="3">
      <c r="A468" s="14">
        <v>467</v>
      </c>
      <c r="B468" s="14" t="s">
        <v>1</v>
      </c>
      <c r="C468" s="14" t="s">
        <v>182</v>
      </c>
      <c r="D468" s="29" t="s">
        <v>1450</v>
      </c>
      <c r="E468" s="102">
        <v>14.039997143527534</v>
      </c>
      <c r="F468" s="150">
        <f t="shared" si="9"/>
        <v>6.3818180813243915E-4</v>
      </c>
      <c r="G468" s="165" t="s">
        <v>1451</v>
      </c>
      <c r="H468" s="132" t="s">
        <v>1452</v>
      </c>
      <c r="I468" s="39"/>
    </row>
    <row r="469" spans="1:9" s="3" customFormat="1" ht="24" hidden="1" customHeight="1" outlineLevel="3">
      <c r="A469" s="14">
        <v>468</v>
      </c>
      <c r="B469" s="14" t="s">
        <v>1</v>
      </c>
      <c r="C469" s="14" t="s">
        <v>182</v>
      </c>
      <c r="D469" s="29" t="s">
        <v>51</v>
      </c>
      <c r="E469" s="102">
        <v>14.039997143527534</v>
      </c>
      <c r="F469" s="150">
        <f t="shared" si="9"/>
        <v>6.3818180813243915E-4</v>
      </c>
      <c r="G469" s="172" t="s">
        <v>353</v>
      </c>
      <c r="H469" s="132" t="s">
        <v>1453</v>
      </c>
      <c r="I469" s="39"/>
    </row>
    <row r="470" spans="1:9" s="3" customFormat="1" ht="24" customHeight="1" outlineLevel="1" collapsed="1">
      <c r="A470" s="15">
        <v>469</v>
      </c>
      <c r="B470" s="15" t="s">
        <v>18</v>
      </c>
      <c r="C470" s="15"/>
      <c r="D470" s="30"/>
      <c r="E470" s="103">
        <f>E471+E473+E487+E502+E508+E516+E518+E514</f>
        <v>1002.6659382754605</v>
      </c>
      <c r="F470" s="151">
        <f t="shared" si="9"/>
        <v>4.5575733021885223E-2</v>
      </c>
      <c r="G470" s="167"/>
      <c r="H470" s="129"/>
      <c r="I470" s="39"/>
    </row>
    <row r="471" spans="1:9" s="3" customFormat="1" ht="24" hidden="1" customHeight="1" outlineLevel="2">
      <c r="A471" s="17">
        <v>470</v>
      </c>
      <c r="B471" s="17" t="s">
        <v>18</v>
      </c>
      <c r="C471" s="17" t="s">
        <v>183</v>
      </c>
      <c r="D471" s="31"/>
      <c r="E471" s="104">
        <f>SUM(E472)</f>
        <v>19.421927842385781</v>
      </c>
      <c r="F471" s="152">
        <f t="shared" si="9"/>
        <v>8.8281506763592974E-4</v>
      </c>
      <c r="G471" s="171"/>
      <c r="H471" s="134"/>
      <c r="I471" s="39"/>
    </row>
    <row r="472" spans="1:9" s="3" customFormat="1" ht="24" hidden="1" customHeight="1" outlineLevel="3">
      <c r="A472" s="14">
        <v>471</v>
      </c>
      <c r="B472" s="14" t="s">
        <v>18</v>
      </c>
      <c r="C472" s="14" t="s">
        <v>133</v>
      </c>
      <c r="D472" s="29" t="s">
        <v>50</v>
      </c>
      <c r="E472" s="102">
        <v>19.421927842385781</v>
      </c>
      <c r="F472" s="150">
        <f t="shared" si="9"/>
        <v>8.8281506763592974E-4</v>
      </c>
      <c r="G472" s="169" t="s">
        <v>561</v>
      </c>
      <c r="H472" s="132" t="s">
        <v>562</v>
      </c>
      <c r="I472" s="39"/>
    </row>
    <row r="473" spans="1:9" s="3" customFormat="1" ht="24" hidden="1" customHeight="1" outlineLevel="2">
      <c r="A473" s="17">
        <v>472</v>
      </c>
      <c r="B473" s="17" t="s">
        <v>18</v>
      </c>
      <c r="C473" s="17" t="s">
        <v>184</v>
      </c>
      <c r="D473" s="31"/>
      <c r="E473" s="104">
        <f>SUM(E474:E486)</f>
        <v>182.95950854768174</v>
      </c>
      <c r="F473" s="152">
        <f t="shared" si="9"/>
        <v>8.3163428586457543E-3</v>
      </c>
      <c r="G473" s="171"/>
      <c r="H473" s="134"/>
      <c r="I473" s="39"/>
    </row>
    <row r="474" spans="1:9" s="3" customFormat="1" ht="24" hidden="1" customHeight="1" outlineLevel="3">
      <c r="A474" s="14">
        <v>473</v>
      </c>
      <c r="B474" s="14" t="s">
        <v>18</v>
      </c>
      <c r="C474" s="14" t="s">
        <v>168</v>
      </c>
      <c r="D474" s="29" t="s">
        <v>49</v>
      </c>
      <c r="E474" s="102">
        <v>14.039997143527534</v>
      </c>
      <c r="F474" s="150">
        <f t="shared" si="9"/>
        <v>6.3818180813243915E-4</v>
      </c>
      <c r="G474" s="169" t="s">
        <v>563</v>
      </c>
      <c r="H474" s="132" t="s">
        <v>564</v>
      </c>
      <c r="I474" s="39"/>
    </row>
    <row r="475" spans="1:9" s="3" customFormat="1" ht="24" hidden="1" customHeight="1" outlineLevel="3">
      <c r="A475" s="14">
        <v>474</v>
      </c>
      <c r="B475" s="14" t="s">
        <v>18</v>
      </c>
      <c r="C475" s="14" t="s">
        <v>168</v>
      </c>
      <c r="D475" s="29" t="s">
        <v>48</v>
      </c>
      <c r="E475" s="102">
        <v>14.039997143527534</v>
      </c>
      <c r="F475" s="150">
        <f t="shared" si="9"/>
        <v>6.3818180813243915E-4</v>
      </c>
      <c r="G475" s="169" t="s">
        <v>565</v>
      </c>
      <c r="H475" s="132" t="s">
        <v>567</v>
      </c>
      <c r="I475" s="39"/>
    </row>
    <row r="476" spans="1:9" s="3" customFormat="1" ht="24" hidden="1" customHeight="1" outlineLevel="3">
      <c r="A476" s="14">
        <v>475</v>
      </c>
      <c r="B476" s="14" t="s">
        <v>18</v>
      </c>
      <c r="C476" s="14" t="s">
        <v>168</v>
      </c>
      <c r="D476" s="29" t="s">
        <v>47</v>
      </c>
      <c r="E476" s="102">
        <v>14.039997143527534</v>
      </c>
      <c r="F476" s="150">
        <f t="shared" si="9"/>
        <v>6.3818180813243915E-4</v>
      </c>
      <c r="G476" s="169" t="s">
        <v>566</v>
      </c>
      <c r="H476" s="132" t="s">
        <v>569</v>
      </c>
      <c r="I476" s="39"/>
    </row>
    <row r="477" spans="1:9" s="3" customFormat="1" ht="24" hidden="1" customHeight="1" outlineLevel="3">
      <c r="A477" s="14">
        <v>476</v>
      </c>
      <c r="B477" s="14" t="s">
        <v>18</v>
      </c>
      <c r="C477" s="14" t="s">
        <v>168</v>
      </c>
      <c r="D477" s="29" t="s">
        <v>46</v>
      </c>
      <c r="E477" s="102">
        <v>14.039997143527534</v>
      </c>
      <c r="F477" s="150">
        <f t="shared" si="9"/>
        <v>6.3818180813243915E-4</v>
      </c>
      <c r="G477" s="169" t="s">
        <v>568</v>
      </c>
      <c r="H477" s="132" t="s">
        <v>571</v>
      </c>
      <c r="I477" s="39"/>
    </row>
    <row r="478" spans="1:9" s="3" customFormat="1" ht="24" hidden="1" customHeight="1" outlineLevel="3">
      <c r="A478" s="14">
        <v>477</v>
      </c>
      <c r="B478" s="14" t="s">
        <v>18</v>
      </c>
      <c r="C478" s="14" t="s">
        <v>168</v>
      </c>
      <c r="D478" s="29" t="s">
        <v>45</v>
      </c>
      <c r="E478" s="102">
        <v>14.039997143527534</v>
      </c>
      <c r="F478" s="150">
        <f t="shared" si="9"/>
        <v>6.3818180813243915E-4</v>
      </c>
      <c r="G478" s="169" t="s">
        <v>570</v>
      </c>
      <c r="H478" s="132" t="s">
        <v>572</v>
      </c>
      <c r="I478" s="39"/>
    </row>
    <row r="479" spans="1:9" s="3" customFormat="1" ht="24" hidden="1" customHeight="1" outlineLevel="3">
      <c r="A479" s="14">
        <v>478</v>
      </c>
      <c r="B479" s="14" t="s">
        <v>18</v>
      </c>
      <c r="C479" s="14" t="s">
        <v>168</v>
      </c>
      <c r="D479" s="29" t="s">
        <v>44</v>
      </c>
      <c r="E479" s="102">
        <v>14.039997143527534</v>
      </c>
      <c r="F479" s="150">
        <f t="shared" si="9"/>
        <v>6.3818180813243915E-4</v>
      </c>
      <c r="G479" s="169" t="s">
        <v>573</v>
      </c>
      <c r="H479" s="132" t="s">
        <v>575</v>
      </c>
      <c r="I479" s="39"/>
    </row>
    <row r="480" spans="1:9" s="3" customFormat="1" ht="24" hidden="1" customHeight="1" outlineLevel="3">
      <c r="A480" s="14">
        <v>479</v>
      </c>
      <c r="B480" s="14" t="s">
        <v>18</v>
      </c>
      <c r="C480" s="14" t="s">
        <v>168</v>
      </c>
      <c r="D480" s="29" t="s">
        <v>43</v>
      </c>
      <c r="E480" s="102">
        <v>14.039997143527534</v>
      </c>
      <c r="F480" s="150">
        <f t="shared" si="9"/>
        <v>6.3818180813243915E-4</v>
      </c>
      <c r="G480" s="169" t="s">
        <v>574</v>
      </c>
      <c r="H480" s="132" t="s">
        <v>577</v>
      </c>
      <c r="I480" s="39"/>
    </row>
    <row r="481" spans="1:9" s="3" customFormat="1" ht="24" hidden="1" customHeight="1" outlineLevel="3">
      <c r="A481" s="14">
        <v>480</v>
      </c>
      <c r="B481" s="14" t="s">
        <v>18</v>
      </c>
      <c r="C481" s="14" t="s">
        <v>168</v>
      </c>
      <c r="D481" s="29" t="s">
        <v>42</v>
      </c>
      <c r="E481" s="102">
        <v>14.039997143527534</v>
      </c>
      <c r="F481" s="150">
        <f t="shared" si="9"/>
        <v>6.3818180813243915E-4</v>
      </c>
      <c r="G481" s="169" t="s">
        <v>576</v>
      </c>
      <c r="H481" s="132" t="s">
        <v>579</v>
      </c>
      <c r="I481" s="39"/>
    </row>
    <row r="482" spans="1:9" s="3" customFormat="1" ht="24" hidden="1" customHeight="1" outlineLevel="3">
      <c r="A482" s="14">
        <v>481</v>
      </c>
      <c r="B482" s="14" t="s">
        <v>18</v>
      </c>
      <c r="C482" s="14" t="s">
        <v>168</v>
      </c>
      <c r="D482" s="29" t="s">
        <v>41</v>
      </c>
      <c r="E482" s="102">
        <v>14.039997143527534</v>
      </c>
      <c r="F482" s="150">
        <f t="shared" si="9"/>
        <v>6.3818180813243915E-4</v>
      </c>
      <c r="G482" s="169" t="s">
        <v>578</v>
      </c>
      <c r="H482" s="132" t="s">
        <v>581</v>
      </c>
      <c r="I482" s="39"/>
    </row>
    <row r="483" spans="1:9" s="3" customFormat="1" ht="24" hidden="1" customHeight="1" outlineLevel="3">
      <c r="A483" s="14">
        <v>482</v>
      </c>
      <c r="B483" s="14" t="s">
        <v>18</v>
      </c>
      <c r="C483" s="14" t="s">
        <v>168</v>
      </c>
      <c r="D483" s="29" t="s">
        <v>40</v>
      </c>
      <c r="E483" s="102">
        <v>14.039997143527534</v>
      </c>
      <c r="F483" s="150">
        <f t="shared" si="9"/>
        <v>6.3818180813243915E-4</v>
      </c>
      <c r="G483" s="169" t="s">
        <v>580</v>
      </c>
      <c r="H483" s="132" t="s">
        <v>679</v>
      </c>
      <c r="I483" s="39"/>
    </row>
    <row r="484" spans="1:9" s="3" customFormat="1" ht="24" hidden="1" customHeight="1" outlineLevel="3">
      <c r="A484" s="14">
        <v>483</v>
      </c>
      <c r="B484" s="14" t="s">
        <v>18</v>
      </c>
      <c r="C484" s="14" t="s">
        <v>168</v>
      </c>
      <c r="D484" s="29" t="s">
        <v>677</v>
      </c>
      <c r="E484" s="102">
        <v>14.039997143527534</v>
      </c>
      <c r="F484" s="150">
        <f t="shared" si="9"/>
        <v>6.3818180813243915E-4</v>
      </c>
      <c r="G484" s="169" t="s">
        <v>693</v>
      </c>
      <c r="H484" s="132" t="s">
        <v>701</v>
      </c>
      <c r="I484" s="39"/>
    </row>
    <row r="485" spans="1:9" s="3" customFormat="1" ht="24" hidden="1" customHeight="1" outlineLevel="3">
      <c r="A485" s="14">
        <v>484</v>
      </c>
      <c r="B485" s="14" t="s">
        <v>18</v>
      </c>
      <c r="C485" s="14" t="s">
        <v>168</v>
      </c>
      <c r="D485" s="29" t="s">
        <v>678</v>
      </c>
      <c r="E485" s="102">
        <v>14.039997143527534</v>
      </c>
      <c r="F485" s="150">
        <f t="shared" si="9"/>
        <v>6.3818180813243915E-4</v>
      </c>
      <c r="G485" s="169" t="s">
        <v>694</v>
      </c>
      <c r="H485" s="132" t="s">
        <v>702</v>
      </c>
      <c r="I485" s="39"/>
    </row>
    <row r="486" spans="1:9" s="3" customFormat="1" ht="24" hidden="1" customHeight="1" outlineLevel="3">
      <c r="A486" s="14">
        <v>485</v>
      </c>
      <c r="B486" s="14" t="s">
        <v>18</v>
      </c>
      <c r="C486" s="14" t="s">
        <v>168</v>
      </c>
      <c r="D486" s="29" t="s">
        <v>1454</v>
      </c>
      <c r="E486" s="102">
        <v>14.479542825351359</v>
      </c>
      <c r="F486" s="150">
        <f t="shared" si="9"/>
        <v>6.5816116105648519E-4</v>
      </c>
      <c r="G486" s="169" t="s">
        <v>1455</v>
      </c>
      <c r="H486" s="132" t="s">
        <v>1456</v>
      </c>
      <c r="I486" s="39"/>
    </row>
    <row r="487" spans="1:9" s="3" customFormat="1" ht="24" hidden="1" customHeight="1" outlineLevel="2">
      <c r="A487" s="17">
        <v>486</v>
      </c>
      <c r="B487" s="17" t="s">
        <v>18</v>
      </c>
      <c r="C487" s="17" t="s">
        <v>185</v>
      </c>
      <c r="D487" s="31"/>
      <c r="E487" s="104">
        <f>SUM(E488:E501)</f>
        <v>445.96787338334389</v>
      </c>
      <c r="F487" s="152">
        <f t="shared" si="9"/>
        <v>2.0271270777000566E-2</v>
      </c>
      <c r="G487" s="171"/>
      <c r="H487" s="134"/>
      <c r="I487" s="39"/>
    </row>
    <row r="488" spans="1:9" s="3" customFormat="1" ht="24" hidden="1" customHeight="1" outlineLevel="3">
      <c r="A488" s="14">
        <v>487</v>
      </c>
      <c r="B488" s="14" t="s">
        <v>18</v>
      </c>
      <c r="C488" s="14" t="s">
        <v>186</v>
      </c>
      <c r="D488" s="29" t="s">
        <v>36</v>
      </c>
      <c r="E488" s="102">
        <v>48.490994370618402</v>
      </c>
      <c r="F488" s="150">
        <f t="shared" si="9"/>
        <v>2.2041365214840788E-3</v>
      </c>
      <c r="G488" s="169" t="s">
        <v>582</v>
      </c>
      <c r="H488" s="132" t="s">
        <v>703</v>
      </c>
      <c r="I488" s="39"/>
    </row>
    <row r="489" spans="1:9" s="3" customFormat="1" ht="24" hidden="1" customHeight="1" outlineLevel="3">
      <c r="A489" s="14">
        <v>488</v>
      </c>
      <c r="B489" s="14" t="s">
        <v>18</v>
      </c>
      <c r="C489" s="14" t="s">
        <v>186</v>
      </c>
      <c r="D489" s="29" t="s">
        <v>680</v>
      </c>
      <c r="E489" s="102">
        <v>46.799990478425102</v>
      </c>
      <c r="F489" s="150">
        <f t="shared" si="9"/>
        <v>2.1272726937747967E-3</v>
      </c>
      <c r="G489" s="169" t="s">
        <v>695</v>
      </c>
      <c r="H489" s="132" t="s">
        <v>704</v>
      </c>
      <c r="I489" s="39"/>
    </row>
    <row r="490" spans="1:9" s="3" customFormat="1" ht="24" hidden="1" customHeight="1" outlineLevel="3">
      <c r="A490" s="14">
        <v>489</v>
      </c>
      <c r="B490" s="14" t="s">
        <v>18</v>
      </c>
      <c r="C490" s="14" t="s">
        <v>186</v>
      </c>
      <c r="D490" s="29" t="s">
        <v>681</v>
      </c>
      <c r="E490" s="102">
        <v>46.799990478425102</v>
      </c>
      <c r="F490" s="150">
        <f t="shared" si="9"/>
        <v>2.1272726937747967E-3</v>
      </c>
      <c r="G490" s="169" t="s">
        <v>696</v>
      </c>
      <c r="H490" s="132" t="s">
        <v>700</v>
      </c>
      <c r="I490" s="39"/>
    </row>
    <row r="491" spans="1:9" s="3" customFormat="1" ht="24" hidden="1" customHeight="1" outlineLevel="3">
      <c r="A491" s="14">
        <v>490</v>
      </c>
      <c r="B491" s="14" t="s">
        <v>18</v>
      </c>
      <c r="C491" s="14" t="s">
        <v>186</v>
      </c>
      <c r="D491" s="29" t="s">
        <v>35</v>
      </c>
      <c r="E491" s="102">
        <v>48.029175376612507</v>
      </c>
      <c r="F491" s="150">
        <f t="shared" si="9"/>
        <v>2.183144745088992E-3</v>
      </c>
      <c r="G491" s="169" t="s">
        <v>583</v>
      </c>
      <c r="H491" s="132" t="s">
        <v>705</v>
      </c>
      <c r="I491" s="39"/>
    </row>
    <row r="492" spans="1:9" s="3" customFormat="1" ht="24" hidden="1" customHeight="1" outlineLevel="3">
      <c r="A492" s="14">
        <v>491</v>
      </c>
      <c r="B492" s="14" t="s">
        <v>18</v>
      </c>
      <c r="C492" s="14" t="s">
        <v>186</v>
      </c>
      <c r="D492" s="29" t="s">
        <v>34</v>
      </c>
      <c r="E492" s="102">
        <v>48.029175376612507</v>
      </c>
      <c r="F492" s="150">
        <f t="shared" si="9"/>
        <v>2.183144745088992E-3</v>
      </c>
      <c r="G492" s="169" t="s">
        <v>584</v>
      </c>
      <c r="H492" s="132" t="s">
        <v>697</v>
      </c>
      <c r="I492" s="39"/>
    </row>
    <row r="493" spans="1:9" s="3" customFormat="1" ht="24" hidden="1" customHeight="1" outlineLevel="3">
      <c r="A493" s="14">
        <v>492</v>
      </c>
      <c r="B493" s="14" t="s">
        <v>18</v>
      </c>
      <c r="C493" s="14" t="s">
        <v>186</v>
      </c>
      <c r="D493" s="29" t="s">
        <v>33</v>
      </c>
      <c r="E493" s="102">
        <v>18.472759760235579</v>
      </c>
      <c r="F493" s="150">
        <f t="shared" si="9"/>
        <v>8.3967105580345848E-4</v>
      </c>
      <c r="G493" s="169" t="s">
        <v>585</v>
      </c>
      <c r="H493" s="132" t="s">
        <v>706</v>
      </c>
      <c r="I493" s="39"/>
    </row>
    <row r="494" spans="1:9" s="3" customFormat="1" ht="24" hidden="1" customHeight="1" outlineLevel="3">
      <c r="A494" s="14">
        <v>493</v>
      </c>
      <c r="B494" s="14" t="s">
        <v>18</v>
      </c>
      <c r="C494" s="14" t="s">
        <v>186</v>
      </c>
      <c r="D494" s="29" t="s">
        <v>29</v>
      </c>
      <c r="E494" s="102">
        <v>18.472759760235579</v>
      </c>
      <c r="F494" s="150">
        <f t="shared" si="9"/>
        <v>8.3967105580345848E-4</v>
      </c>
      <c r="G494" s="169" t="s">
        <v>586</v>
      </c>
      <c r="H494" s="132" t="s">
        <v>707</v>
      </c>
      <c r="I494" s="39"/>
    </row>
    <row r="495" spans="1:9" s="3" customFormat="1" ht="24" hidden="1" customHeight="1" outlineLevel="3">
      <c r="A495" s="14">
        <v>494</v>
      </c>
      <c r="B495" s="14" t="s">
        <v>18</v>
      </c>
      <c r="C495" s="14" t="s">
        <v>186</v>
      </c>
      <c r="D495" s="29" t="s">
        <v>31</v>
      </c>
      <c r="E495" s="102">
        <v>18.472759760235579</v>
      </c>
      <c r="F495" s="150">
        <f t="shared" si="9"/>
        <v>8.3967105580345848E-4</v>
      </c>
      <c r="G495" s="169" t="s">
        <v>587</v>
      </c>
      <c r="H495" s="132" t="s">
        <v>708</v>
      </c>
      <c r="I495" s="39"/>
    </row>
    <row r="496" spans="1:9" s="3" customFormat="1" ht="24" hidden="1" customHeight="1" outlineLevel="3">
      <c r="A496" s="14">
        <v>495</v>
      </c>
      <c r="B496" s="14" t="s">
        <v>18</v>
      </c>
      <c r="C496" s="14" t="s">
        <v>186</v>
      </c>
      <c r="D496" s="29" t="s">
        <v>32</v>
      </c>
      <c r="E496" s="102">
        <v>18.472759760235579</v>
      </c>
      <c r="F496" s="150">
        <f t="shared" si="9"/>
        <v>8.3967105580345848E-4</v>
      </c>
      <c r="G496" s="169" t="s">
        <v>588</v>
      </c>
      <c r="H496" s="132" t="s">
        <v>698</v>
      </c>
      <c r="I496" s="39"/>
    </row>
    <row r="497" spans="1:9" s="3" customFormat="1" ht="24" hidden="1" customHeight="1" outlineLevel="3">
      <c r="A497" s="14">
        <v>496</v>
      </c>
      <c r="B497" s="14" t="s">
        <v>18</v>
      </c>
      <c r="C497" s="14" t="s">
        <v>186</v>
      </c>
      <c r="D497" s="29" t="s">
        <v>30</v>
      </c>
      <c r="E497" s="102">
        <v>18.472759760235579</v>
      </c>
      <c r="F497" s="150">
        <f t="shared" si="9"/>
        <v>8.3967105580345848E-4</v>
      </c>
      <c r="G497" s="169" t="s">
        <v>589</v>
      </c>
      <c r="H497" s="132" t="s">
        <v>699</v>
      </c>
      <c r="I497" s="39"/>
    </row>
    <row r="498" spans="1:9" s="3" customFormat="1" ht="24" hidden="1" customHeight="1" outlineLevel="3">
      <c r="A498" s="14">
        <v>497</v>
      </c>
      <c r="B498" s="14" t="s">
        <v>18</v>
      </c>
      <c r="C498" s="14" t="s">
        <v>186</v>
      </c>
      <c r="D498" s="29" t="s">
        <v>240</v>
      </c>
      <c r="E498" s="102">
        <v>55.418279280706741</v>
      </c>
      <c r="F498" s="150">
        <f t="shared" si="9"/>
        <v>2.5190131674103756E-3</v>
      </c>
      <c r="G498" s="169" t="s">
        <v>590</v>
      </c>
      <c r="H498" s="132" t="s">
        <v>709</v>
      </c>
      <c r="I498" s="39"/>
    </row>
    <row r="499" spans="1:9" s="3" customFormat="1" ht="24" hidden="1" customHeight="1" outlineLevel="3">
      <c r="A499" s="14">
        <v>498</v>
      </c>
      <c r="B499" s="14" t="s">
        <v>18</v>
      </c>
      <c r="C499" s="14" t="s">
        <v>186</v>
      </c>
      <c r="D499" s="29" t="s">
        <v>28</v>
      </c>
      <c r="E499" s="102">
        <v>24.93822567631803</v>
      </c>
      <c r="F499" s="150">
        <f t="shared" si="9"/>
        <v>1.1335559253346688E-3</v>
      </c>
      <c r="G499" s="169" t="s">
        <v>591</v>
      </c>
      <c r="H499" s="132" t="s">
        <v>710</v>
      </c>
      <c r="I499" s="39"/>
    </row>
    <row r="500" spans="1:9" s="3" customFormat="1" ht="24" hidden="1" customHeight="1" outlineLevel="3">
      <c r="A500" s="14">
        <v>499</v>
      </c>
      <c r="B500" s="14" t="s">
        <v>18</v>
      </c>
      <c r="C500" s="14" t="s">
        <v>186</v>
      </c>
      <c r="D500" s="29" t="s">
        <v>27</v>
      </c>
      <c r="E500" s="102">
        <v>24.93822567631803</v>
      </c>
      <c r="F500" s="150">
        <f t="shared" si="9"/>
        <v>1.1335559253346688E-3</v>
      </c>
      <c r="G500" s="169" t="s">
        <v>592</v>
      </c>
      <c r="H500" s="132" t="s">
        <v>711</v>
      </c>
      <c r="I500" s="39"/>
    </row>
    <row r="501" spans="1:9" s="3" customFormat="1" ht="24" hidden="1" customHeight="1" outlineLevel="3">
      <c r="A501" s="14">
        <v>500</v>
      </c>
      <c r="B501" s="14" t="s">
        <v>18</v>
      </c>
      <c r="C501" s="14" t="s">
        <v>186</v>
      </c>
      <c r="D501" s="29" t="s">
        <v>26</v>
      </c>
      <c r="E501" s="102">
        <v>10.16001786812957</v>
      </c>
      <c r="F501" s="150">
        <f t="shared" si="9"/>
        <v>4.6181908069190219E-4</v>
      </c>
      <c r="G501" s="169" t="s">
        <v>593</v>
      </c>
      <c r="H501" s="132" t="s">
        <v>712</v>
      </c>
      <c r="I501" s="39"/>
    </row>
    <row r="502" spans="1:9" s="3" customFormat="1" ht="24" hidden="1" customHeight="1" outlineLevel="2">
      <c r="A502" s="17">
        <v>501</v>
      </c>
      <c r="B502" s="17" t="s">
        <v>18</v>
      </c>
      <c r="C502" s="17" t="s">
        <v>187</v>
      </c>
      <c r="D502" s="31"/>
      <c r="E502" s="104">
        <f>SUM(E503:E507)</f>
        <v>129.77113731565493</v>
      </c>
      <c r="F502" s="152">
        <f t="shared" si="9"/>
        <v>5.8986891670192946E-3</v>
      </c>
      <c r="G502" s="171"/>
      <c r="H502" s="134"/>
      <c r="I502" s="39"/>
    </row>
    <row r="503" spans="1:9" s="3" customFormat="1" ht="24" hidden="1" customHeight="1" outlineLevel="3">
      <c r="A503" s="14">
        <v>502</v>
      </c>
      <c r="B503" s="14" t="s">
        <v>18</v>
      </c>
      <c r="C503" s="14" t="s">
        <v>188</v>
      </c>
      <c r="D503" s="29" t="s">
        <v>24</v>
      </c>
      <c r="E503" s="102">
        <v>30.018234610382823</v>
      </c>
      <c r="F503" s="150">
        <f t="shared" si="9"/>
        <v>1.3644654656806204E-3</v>
      </c>
      <c r="G503" s="169" t="s">
        <v>595</v>
      </c>
      <c r="H503" s="132" t="s">
        <v>713</v>
      </c>
      <c r="I503" s="39"/>
    </row>
    <row r="504" spans="1:9" s="3" customFormat="1" ht="24" hidden="1" customHeight="1" outlineLevel="3">
      <c r="A504" s="14">
        <v>503</v>
      </c>
      <c r="B504" s="14" t="s">
        <v>18</v>
      </c>
      <c r="C504" s="14" t="s">
        <v>188</v>
      </c>
      <c r="D504" s="29" t="s">
        <v>23</v>
      </c>
      <c r="E504" s="102">
        <v>19.858216742253248</v>
      </c>
      <c r="F504" s="150">
        <f t="shared" si="9"/>
        <v>9.0264638498871788E-4</v>
      </c>
      <c r="G504" s="169" t="s">
        <v>596</v>
      </c>
      <c r="H504" s="132" t="s">
        <v>714</v>
      </c>
      <c r="I504" s="39"/>
    </row>
    <row r="505" spans="1:9" s="3" customFormat="1" ht="24" hidden="1" customHeight="1" outlineLevel="3">
      <c r="A505" s="14">
        <v>504</v>
      </c>
      <c r="B505" s="14" t="s">
        <v>18</v>
      </c>
      <c r="C505" s="14" t="s">
        <v>188</v>
      </c>
      <c r="D505" s="29" t="s">
        <v>22</v>
      </c>
      <c r="E505" s="102">
        <v>19.858216742253248</v>
      </c>
      <c r="F505" s="150">
        <f t="shared" si="9"/>
        <v>9.0264638498871788E-4</v>
      </c>
      <c r="G505" s="169" t="s">
        <v>597</v>
      </c>
      <c r="H505" s="132" t="s">
        <v>715</v>
      </c>
      <c r="I505" s="39"/>
    </row>
    <row r="506" spans="1:9" s="3" customFormat="1" ht="24" hidden="1" customHeight="1" outlineLevel="3">
      <c r="A506" s="14">
        <v>505</v>
      </c>
      <c r="B506" s="14" t="s">
        <v>18</v>
      </c>
      <c r="C506" s="14" t="s">
        <v>188</v>
      </c>
      <c r="D506" s="29" t="s">
        <v>21</v>
      </c>
      <c r="E506" s="102">
        <v>49.87645135263606</v>
      </c>
      <c r="F506" s="150">
        <f t="shared" si="9"/>
        <v>2.2671118506693375E-3</v>
      </c>
      <c r="G506" s="169" t="s">
        <v>598</v>
      </c>
      <c r="H506" s="132" t="s">
        <v>716</v>
      </c>
      <c r="I506" s="39"/>
    </row>
    <row r="507" spans="1:9" s="3" customFormat="1" ht="24" hidden="1" customHeight="1" outlineLevel="3">
      <c r="A507" s="14">
        <v>506</v>
      </c>
      <c r="B507" s="14" t="s">
        <v>18</v>
      </c>
      <c r="C507" s="14" t="s">
        <v>188</v>
      </c>
      <c r="D507" s="29" t="s">
        <v>612</v>
      </c>
      <c r="E507" s="102">
        <v>10.16001786812957</v>
      </c>
      <c r="F507" s="150">
        <f t="shared" si="9"/>
        <v>4.6181908069190219E-4</v>
      </c>
      <c r="G507" s="169" t="s">
        <v>599</v>
      </c>
      <c r="H507" s="132" t="s">
        <v>717</v>
      </c>
      <c r="I507" s="39"/>
    </row>
    <row r="508" spans="1:9" s="3" customFormat="1" ht="24" hidden="1" customHeight="1" outlineLevel="2">
      <c r="A508" s="17">
        <v>507</v>
      </c>
      <c r="B508" s="17" t="s">
        <v>18</v>
      </c>
      <c r="C508" s="17" t="s">
        <v>189</v>
      </c>
      <c r="D508" s="31"/>
      <c r="E508" s="104">
        <f>SUM(E509:E513)</f>
        <v>99.752902705272135</v>
      </c>
      <c r="F508" s="152">
        <f t="shared" si="9"/>
        <v>4.5342237013386759E-3</v>
      </c>
      <c r="G508" s="171"/>
      <c r="H508" s="134"/>
      <c r="I508" s="39"/>
    </row>
    <row r="509" spans="1:9" s="3" customFormat="1" ht="24" hidden="1" customHeight="1" outlineLevel="3">
      <c r="A509" s="14">
        <v>508</v>
      </c>
      <c r="B509" s="14" t="s">
        <v>18</v>
      </c>
      <c r="C509" s="14" t="s">
        <v>190</v>
      </c>
      <c r="D509" s="29" t="s">
        <v>20</v>
      </c>
      <c r="E509" s="102">
        <v>30.018234610382823</v>
      </c>
      <c r="F509" s="150">
        <f t="shared" si="9"/>
        <v>1.3644654656806204E-3</v>
      </c>
      <c r="G509" s="169" t="s">
        <v>600</v>
      </c>
      <c r="H509" s="132" t="s">
        <v>718</v>
      </c>
      <c r="I509" s="39"/>
    </row>
    <row r="510" spans="1:9" s="3" customFormat="1" ht="24" hidden="1" customHeight="1" outlineLevel="3">
      <c r="A510" s="14">
        <v>509</v>
      </c>
      <c r="B510" s="14" t="s">
        <v>18</v>
      </c>
      <c r="C510" s="14" t="s">
        <v>190</v>
      </c>
      <c r="D510" s="29" t="s">
        <v>821</v>
      </c>
      <c r="E510" s="102">
        <v>19.858216742253248</v>
      </c>
      <c r="F510" s="150">
        <f t="shared" si="9"/>
        <v>9.0264638498871788E-4</v>
      </c>
      <c r="G510" s="169" t="s">
        <v>601</v>
      </c>
      <c r="H510" s="132" t="s">
        <v>719</v>
      </c>
      <c r="I510" s="39"/>
    </row>
    <row r="511" spans="1:9" s="3" customFormat="1" ht="24" hidden="1" customHeight="1" outlineLevel="3">
      <c r="A511" s="14">
        <v>510</v>
      </c>
      <c r="B511" s="14" t="s">
        <v>18</v>
      </c>
      <c r="C511" s="14" t="s">
        <v>190</v>
      </c>
      <c r="D511" s="29" t="s">
        <v>662</v>
      </c>
      <c r="E511" s="102">
        <v>19.858216742253248</v>
      </c>
      <c r="F511" s="150">
        <f t="shared" si="9"/>
        <v>9.0264638498871788E-4</v>
      </c>
      <c r="G511" s="169" t="s">
        <v>602</v>
      </c>
      <c r="H511" s="132" t="s">
        <v>720</v>
      </c>
      <c r="I511" s="39"/>
    </row>
    <row r="512" spans="1:9" s="3" customFormat="1" ht="24" hidden="1" customHeight="1" outlineLevel="3">
      <c r="A512" s="14">
        <v>511</v>
      </c>
      <c r="B512" s="14" t="s">
        <v>18</v>
      </c>
      <c r="C512" s="14" t="s">
        <v>190</v>
      </c>
      <c r="D512" s="29" t="s">
        <v>663</v>
      </c>
      <c r="E512" s="102">
        <v>19.858216742253248</v>
      </c>
      <c r="F512" s="150">
        <f t="shared" si="9"/>
        <v>9.0264638498871788E-4</v>
      </c>
      <c r="G512" s="169" t="s">
        <v>603</v>
      </c>
      <c r="H512" s="132" t="s">
        <v>721</v>
      </c>
      <c r="I512" s="39"/>
    </row>
    <row r="513" spans="1:9" s="3" customFormat="1" ht="24" hidden="1" customHeight="1" outlineLevel="3">
      <c r="A513" s="14">
        <v>512</v>
      </c>
      <c r="B513" s="14" t="s">
        <v>18</v>
      </c>
      <c r="C513" s="14" t="s">
        <v>190</v>
      </c>
      <c r="D513" s="29" t="s">
        <v>613</v>
      </c>
      <c r="E513" s="102">
        <v>10.16001786812957</v>
      </c>
      <c r="F513" s="150">
        <f t="shared" si="9"/>
        <v>4.6181908069190219E-4</v>
      </c>
      <c r="G513" s="169" t="s">
        <v>604</v>
      </c>
      <c r="H513" s="132" t="s">
        <v>722</v>
      </c>
      <c r="I513" s="39"/>
    </row>
    <row r="514" spans="1:9" s="3" customFormat="1" ht="24" hidden="1" customHeight="1" outlineLevel="2">
      <c r="A514" s="17">
        <v>513</v>
      </c>
      <c r="B514" s="17" t="s">
        <v>18</v>
      </c>
      <c r="C514" s="17" t="s">
        <v>823</v>
      </c>
      <c r="D514" s="31"/>
      <c r="E514" s="104">
        <f>SUM(E515)</f>
        <v>74.814677028954108</v>
      </c>
      <c r="F514" s="152">
        <f t="shared" si="9"/>
        <v>3.4006677760040072E-3</v>
      </c>
      <c r="G514" s="171"/>
      <c r="H514" s="134"/>
      <c r="I514" s="39"/>
    </row>
    <row r="515" spans="1:9" s="3" customFormat="1" ht="24" hidden="1" customHeight="1" outlineLevel="3">
      <c r="A515" s="14">
        <v>514</v>
      </c>
      <c r="B515" s="14" t="s">
        <v>18</v>
      </c>
      <c r="C515" s="14" t="s">
        <v>846</v>
      </c>
      <c r="D515" s="29" t="s">
        <v>25</v>
      </c>
      <c r="E515" s="102">
        <v>74.814677028954108</v>
      </c>
      <c r="F515" s="150">
        <f t="shared" si="9"/>
        <v>3.4006677760040072E-3</v>
      </c>
      <c r="G515" s="169" t="s">
        <v>594</v>
      </c>
      <c r="H515" s="132" t="s">
        <v>723</v>
      </c>
      <c r="I515" s="39"/>
    </row>
    <row r="516" spans="1:9" s="3" customFormat="1" ht="24" hidden="1" customHeight="1" outlineLevel="2">
      <c r="A516" s="17">
        <v>515</v>
      </c>
      <c r="B516" s="17" t="s">
        <v>18</v>
      </c>
      <c r="C516" s="17" t="s">
        <v>1457</v>
      </c>
      <c r="D516" s="31"/>
      <c r="E516" s="104">
        <f>SUM(E517)</f>
        <v>19.959676841784987</v>
      </c>
      <c r="F516" s="152">
        <f t="shared" si="9"/>
        <v>9.0725820856037099E-4</v>
      </c>
      <c r="G516" s="171"/>
      <c r="H516" s="134"/>
      <c r="I516" s="39"/>
    </row>
    <row r="517" spans="1:9" s="3" customFormat="1" ht="24" hidden="1" customHeight="1" outlineLevel="3">
      <c r="A517" s="114">
        <v>516</v>
      </c>
      <c r="B517" s="114" t="s">
        <v>18</v>
      </c>
      <c r="C517" s="114" t="s">
        <v>1458</v>
      </c>
      <c r="D517" s="115" t="s">
        <v>1459</v>
      </c>
      <c r="E517" s="116">
        <v>19.959676841784987</v>
      </c>
      <c r="F517" s="161">
        <f t="shared" si="9"/>
        <v>9.0725820856037099E-4</v>
      </c>
      <c r="G517" s="169" t="s">
        <v>1460</v>
      </c>
      <c r="H517" s="140" t="s">
        <v>1461</v>
      </c>
      <c r="I517" s="39"/>
    </row>
    <row r="518" spans="1:9" s="3" customFormat="1" ht="24" hidden="1" customHeight="1" outlineLevel="2">
      <c r="A518" s="117">
        <v>517</v>
      </c>
      <c r="B518" s="117" t="s">
        <v>18</v>
      </c>
      <c r="C518" s="117" t="s">
        <v>1462</v>
      </c>
      <c r="D518" s="118"/>
      <c r="E518" s="119">
        <f>SUM(E519)</f>
        <v>30.018234610382823</v>
      </c>
      <c r="F518" s="159">
        <f t="shared" si="9"/>
        <v>1.3644654656806204E-3</v>
      </c>
      <c r="G518" s="171"/>
      <c r="H518" s="134"/>
      <c r="I518" s="39"/>
    </row>
    <row r="519" spans="1:9" s="3" customFormat="1" ht="24" hidden="1" customHeight="1" outlineLevel="3">
      <c r="A519" s="114">
        <v>518</v>
      </c>
      <c r="B519" s="114" t="s">
        <v>18</v>
      </c>
      <c r="C519" s="14" t="s">
        <v>1463</v>
      </c>
      <c r="D519" s="115" t="s">
        <v>104</v>
      </c>
      <c r="E519" s="116">
        <v>30.018234610382823</v>
      </c>
      <c r="F519" s="161">
        <f t="shared" ref="F519:F576" si="10">E519/$E$2</f>
        <v>1.3644654656806204E-3</v>
      </c>
      <c r="G519" s="169" t="s">
        <v>1464</v>
      </c>
      <c r="H519" s="141" t="s">
        <v>1465</v>
      </c>
      <c r="I519" s="39"/>
    </row>
    <row r="520" spans="1:9" s="3" customFormat="1" ht="24" customHeight="1" outlineLevel="1">
      <c r="A520" s="15">
        <v>519</v>
      </c>
      <c r="B520" s="15" t="s">
        <v>239</v>
      </c>
      <c r="C520" s="15"/>
      <c r="D520" s="30"/>
      <c r="E520" s="103">
        <f>E521+E523+E527+E539+E541</f>
        <v>395.7788778630474</v>
      </c>
      <c r="F520" s="151">
        <f t="shared" si="10"/>
        <v>1.7989952370589101E-2</v>
      </c>
      <c r="G520" s="167"/>
      <c r="H520" s="129"/>
      <c r="I520" s="39"/>
    </row>
    <row r="521" spans="1:9" s="3" customFormat="1" ht="24" customHeight="1" outlineLevel="2">
      <c r="A521" s="17">
        <v>520</v>
      </c>
      <c r="B521" s="17" t="s">
        <v>239</v>
      </c>
      <c r="C521" s="17" t="s">
        <v>237</v>
      </c>
      <c r="D521" s="31"/>
      <c r="E521" s="104">
        <f>SUM(E522)</f>
        <v>20.781854730265032</v>
      </c>
      <c r="F521" s="152">
        <f t="shared" si="10"/>
        <v>9.44629937778891E-4</v>
      </c>
      <c r="G521" s="171"/>
      <c r="H521" s="134"/>
      <c r="I521" s="39"/>
    </row>
    <row r="522" spans="1:9" s="3" customFormat="1" ht="24" customHeight="1" outlineLevel="3">
      <c r="A522" s="14">
        <v>521</v>
      </c>
      <c r="B522" s="14" t="s">
        <v>239</v>
      </c>
      <c r="C522" s="14" t="s">
        <v>133</v>
      </c>
      <c r="D522" s="29" t="s">
        <v>238</v>
      </c>
      <c r="E522" s="102">
        <v>20.781854730265032</v>
      </c>
      <c r="F522" s="150">
        <f t="shared" si="10"/>
        <v>9.44629937778891E-4</v>
      </c>
      <c r="G522" s="169" t="s">
        <v>605</v>
      </c>
      <c r="H522" s="132" t="s">
        <v>606</v>
      </c>
      <c r="I522" s="39"/>
    </row>
    <row r="523" spans="1:9" s="3" customFormat="1" ht="24" customHeight="1" outlineLevel="2">
      <c r="A523" s="17">
        <v>522</v>
      </c>
      <c r="B523" s="17" t="s">
        <v>239</v>
      </c>
      <c r="C523" s="17" t="s">
        <v>664</v>
      </c>
      <c r="D523" s="31"/>
      <c r="E523" s="104">
        <f>SUM(E524:E526)</f>
        <v>27.709139640353371</v>
      </c>
      <c r="F523" s="152">
        <f t="shared" si="10"/>
        <v>1.2595065837051878E-3</v>
      </c>
      <c r="G523" s="171"/>
      <c r="H523" s="134"/>
      <c r="I523" s="39"/>
    </row>
    <row r="524" spans="1:9" s="3" customFormat="1" ht="24" customHeight="1" outlineLevel="3">
      <c r="A524" s="14">
        <v>523</v>
      </c>
      <c r="B524" s="14" t="s">
        <v>239</v>
      </c>
      <c r="C524" s="14" t="s">
        <v>168</v>
      </c>
      <c r="D524" s="29" t="s">
        <v>39</v>
      </c>
      <c r="E524" s="102">
        <v>9.2363798801177897</v>
      </c>
      <c r="F524" s="150">
        <f t="shared" si="10"/>
        <v>4.1983552790172924E-4</v>
      </c>
      <c r="G524" s="169" t="s">
        <v>607</v>
      </c>
      <c r="H524" s="132" t="s">
        <v>609</v>
      </c>
      <c r="I524" s="39"/>
    </row>
    <row r="525" spans="1:9" s="3" customFormat="1" ht="24" customHeight="1" outlineLevel="3">
      <c r="A525" s="14">
        <v>524</v>
      </c>
      <c r="B525" s="14" t="s">
        <v>239</v>
      </c>
      <c r="C525" s="14" t="s">
        <v>168</v>
      </c>
      <c r="D525" s="29" t="s">
        <v>38</v>
      </c>
      <c r="E525" s="102">
        <v>9.2363798801177897</v>
      </c>
      <c r="F525" s="150">
        <f t="shared" si="10"/>
        <v>4.1983552790172924E-4</v>
      </c>
      <c r="G525" s="169" t="s">
        <v>608</v>
      </c>
      <c r="H525" s="132" t="s">
        <v>611</v>
      </c>
      <c r="I525" s="39"/>
    </row>
    <row r="526" spans="1:9" s="3" customFormat="1" ht="24" customHeight="1" outlineLevel="3">
      <c r="A526" s="14">
        <v>525</v>
      </c>
      <c r="B526" s="14" t="s">
        <v>239</v>
      </c>
      <c r="C526" s="14" t="s">
        <v>168</v>
      </c>
      <c r="D526" s="29" t="s">
        <v>37</v>
      </c>
      <c r="E526" s="102">
        <v>9.2363798801177897</v>
      </c>
      <c r="F526" s="150">
        <f t="shared" si="10"/>
        <v>4.1983552790172924E-4</v>
      </c>
      <c r="G526" s="169" t="s">
        <v>610</v>
      </c>
      <c r="H526" s="132" t="s">
        <v>724</v>
      </c>
      <c r="I526" s="39"/>
    </row>
    <row r="527" spans="1:9" s="3" customFormat="1" ht="24" customHeight="1" outlineLevel="2">
      <c r="A527" s="17">
        <v>526</v>
      </c>
      <c r="B527" s="17" t="s">
        <v>239</v>
      </c>
      <c r="C527" s="17" t="s">
        <v>682</v>
      </c>
      <c r="D527" s="31"/>
      <c r="E527" s="104">
        <f>SUM(E528:E538)</f>
        <v>273.39684445148663</v>
      </c>
      <c r="F527" s="152">
        <f t="shared" si="10"/>
        <v>1.2427131625891187E-2</v>
      </c>
      <c r="G527" s="171"/>
      <c r="H527" s="134"/>
      <c r="I527" s="39"/>
    </row>
    <row r="528" spans="1:9" s="3" customFormat="1" ht="24" customHeight="1" outlineLevel="3">
      <c r="A528" s="14">
        <v>527</v>
      </c>
      <c r="B528" s="14" t="s">
        <v>239</v>
      </c>
      <c r="C528" s="14" t="s">
        <v>683</v>
      </c>
      <c r="D528" s="29" t="s">
        <v>616</v>
      </c>
      <c r="E528" s="102">
        <v>23.09094970029448</v>
      </c>
      <c r="F528" s="150">
        <f t="shared" si="10"/>
        <v>1.0495888197543234E-3</v>
      </c>
      <c r="G528" s="169" t="s">
        <v>627</v>
      </c>
      <c r="H528" s="132" t="s">
        <v>632</v>
      </c>
      <c r="I528" s="39"/>
    </row>
    <row r="529" spans="1:9" s="3" customFormat="1" ht="24" customHeight="1" outlineLevel="3">
      <c r="A529" s="14">
        <v>528</v>
      </c>
      <c r="B529" s="14" t="s">
        <v>239</v>
      </c>
      <c r="C529" s="14" t="s">
        <v>683</v>
      </c>
      <c r="D529" s="29" t="s">
        <v>617</v>
      </c>
      <c r="E529" s="102">
        <v>23.09094970029448</v>
      </c>
      <c r="F529" s="150">
        <f t="shared" si="10"/>
        <v>1.0495888197543234E-3</v>
      </c>
      <c r="G529" s="169" t="s">
        <v>628</v>
      </c>
      <c r="H529" s="132" t="s">
        <v>634</v>
      </c>
      <c r="I529" s="39"/>
    </row>
    <row r="530" spans="1:9" s="3" customFormat="1" ht="24" customHeight="1" outlineLevel="3">
      <c r="A530" s="14">
        <v>529</v>
      </c>
      <c r="B530" s="14" t="s">
        <v>239</v>
      </c>
      <c r="C530" s="14" t="s">
        <v>683</v>
      </c>
      <c r="D530" s="29" t="s">
        <v>618</v>
      </c>
      <c r="E530" s="102">
        <v>23.09094970029448</v>
      </c>
      <c r="F530" s="150">
        <f t="shared" si="10"/>
        <v>1.0495888197543234E-3</v>
      </c>
      <c r="G530" s="169" t="s">
        <v>629</v>
      </c>
      <c r="H530" s="132" t="s">
        <v>636</v>
      </c>
      <c r="I530" s="39"/>
    </row>
    <row r="531" spans="1:9" s="3" customFormat="1" ht="24" customHeight="1" outlineLevel="3">
      <c r="A531" s="14">
        <v>530</v>
      </c>
      <c r="B531" s="14" t="s">
        <v>239</v>
      </c>
      <c r="C531" s="14" t="s">
        <v>683</v>
      </c>
      <c r="D531" s="29" t="s">
        <v>19</v>
      </c>
      <c r="E531" s="102">
        <v>27.709139640353371</v>
      </c>
      <c r="F531" s="150">
        <f t="shared" si="10"/>
        <v>1.2595065837051878E-3</v>
      </c>
      <c r="G531" s="169" t="s">
        <v>630</v>
      </c>
      <c r="H531" s="132" t="s">
        <v>725</v>
      </c>
      <c r="I531" s="39"/>
    </row>
    <row r="532" spans="1:9" s="3" customFormat="1" ht="24" customHeight="1" outlineLevel="3">
      <c r="A532" s="14">
        <v>531</v>
      </c>
      <c r="B532" s="14" t="s">
        <v>239</v>
      </c>
      <c r="C532" s="14" t="s">
        <v>683</v>
      </c>
      <c r="D532" s="29" t="s">
        <v>619</v>
      </c>
      <c r="E532" s="102">
        <v>27.709139640353371</v>
      </c>
      <c r="F532" s="150">
        <f t="shared" si="10"/>
        <v>1.2595065837051878E-3</v>
      </c>
      <c r="G532" s="169" t="s">
        <v>631</v>
      </c>
      <c r="H532" s="132" t="s">
        <v>639</v>
      </c>
      <c r="I532" s="39"/>
    </row>
    <row r="533" spans="1:9" s="3" customFormat="1" ht="24" customHeight="1" outlineLevel="3">
      <c r="A533" s="14">
        <v>532</v>
      </c>
      <c r="B533" s="14" t="s">
        <v>239</v>
      </c>
      <c r="C533" s="14" t="s">
        <v>683</v>
      </c>
      <c r="D533" s="29" t="s">
        <v>620</v>
      </c>
      <c r="E533" s="102">
        <v>27.709139640353371</v>
      </c>
      <c r="F533" s="150">
        <f t="shared" si="10"/>
        <v>1.2595065837051878E-3</v>
      </c>
      <c r="G533" s="169" t="s">
        <v>633</v>
      </c>
      <c r="H533" s="132" t="s">
        <v>641</v>
      </c>
      <c r="I533" s="39"/>
    </row>
    <row r="534" spans="1:9" s="3" customFormat="1" ht="24" customHeight="1" outlineLevel="3">
      <c r="A534" s="14">
        <v>533</v>
      </c>
      <c r="B534" s="14" t="s">
        <v>239</v>
      </c>
      <c r="C534" s="14" t="s">
        <v>683</v>
      </c>
      <c r="D534" s="29" t="s">
        <v>621</v>
      </c>
      <c r="E534" s="102">
        <v>27.709139640353371</v>
      </c>
      <c r="F534" s="150">
        <f t="shared" si="10"/>
        <v>1.2595065837051878E-3</v>
      </c>
      <c r="G534" s="169" t="s">
        <v>635</v>
      </c>
      <c r="H534" s="132" t="s">
        <v>726</v>
      </c>
      <c r="I534" s="39"/>
    </row>
    <row r="535" spans="1:9" s="3" customFormat="1" ht="24" customHeight="1" outlineLevel="3">
      <c r="A535" s="14">
        <v>534</v>
      </c>
      <c r="B535" s="14" t="s">
        <v>239</v>
      </c>
      <c r="C535" s="14" t="s">
        <v>683</v>
      </c>
      <c r="D535" s="29" t="s">
        <v>622</v>
      </c>
      <c r="E535" s="102">
        <v>27.709139640353371</v>
      </c>
      <c r="F535" s="150">
        <f t="shared" si="10"/>
        <v>1.2595065837051878E-3</v>
      </c>
      <c r="G535" s="169" t="s">
        <v>637</v>
      </c>
      <c r="H535" s="132" t="s">
        <v>728</v>
      </c>
      <c r="I535" s="39"/>
    </row>
    <row r="536" spans="1:9" s="3" customFormat="1" ht="24" customHeight="1" outlineLevel="3">
      <c r="A536" s="14">
        <v>535</v>
      </c>
      <c r="B536" s="14" t="s">
        <v>239</v>
      </c>
      <c r="C536" s="14" t="s">
        <v>683</v>
      </c>
      <c r="D536" s="29" t="s">
        <v>623</v>
      </c>
      <c r="E536" s="102">
        <v>27.709139640353371</v>
      </c>
      <c r="F536" s="150">
        <f t="shared" si="10"/>
        <v>1.2595065837051878E-3</v>
      </c>
      <c r="G536" s="169" t="s">
        <v>638</v>
      </c>
      <c r="H536" s="132" t="s">
        <v>727</v>
      </c>
      <c r="I536" s="39"/>
    </row>
    <row r="537" spans="1:9" s="3" customFormat="1" ht="24" customHeight="1" outlineLevel="3">
      <c r="A537" s="14">
        <v>536</v>
      </c>
      <c r="B537" s="14" t="s">
        <v>239</v>
      </c>
      <c r="C537" s="14" t="s">
        <v>683</v>
      </c>
      <c r="D537" s="29" t="s">
        <v>624</v>
      </c>
      <c r="E537" s="102">
        <v>27.709139640353371</v>
      </c>
      <c r="F537" s="150">
        <f t="shared" si="10"/>
        <v>1.2595065837051878E-3</v>
      </c>
      <c r="G537" s="169" t="s">
        <v>640</v>
      </c>
      <c r="H537" s="132" t="s">
        <v>729</v>
      </c>
      <c r="I537" s="39"/>
    </row>
    <row r="538" spans="1:9" s="3" customFormat="1" ht="24" customHeight="1" outlineLevel="3">
      <c r="A538" s="14">
        <v>537</v>
      </c>
      <c r="B538" s="14" t="s">
        <v>239</v>
      </c>
      <c r="C538" s="14" t="s">
        <v>683</v>
      </c>
      <c r="D538" s="29" t="s">
        <v>625</v>
      </c>
      <c r="E538" s="102">
        <v>10.16001786812957</v>
      </c>
      <c r="F538" s="150">
        <f t="shared" si="10"/>
        <v>4.6181908069190219E-4</v>
      </c>
      <c r="G538" s="165" t="s">
        <v>1466</v>
      </c>
      <c r="H538" s="132" t="s">
        <v>730</v>
      </c>
      <c r="I538" s="39"/>
    </row>
    <row r="539" spans="1:9" s="3" customFormat="1" ht="24" customHeight="1" outlineLevel="2">
      <c r="A539" s="17">
        <v>538</v>
      </c>
      <c r="B539" s="17" t="s">
        <v>239</v>
      </c>
      <c r="C539" s="17" t="s">
        <v>684</v>
      </c>
      <c r="D539" s="31"/>
      <c r="E539" s="104">
        <f>SUM(E540)</f>
        <v>27.709139640353371</v>
      </c>
      <c r="F539" s="152">
        <f t="shared" si="10"/>
        <v>1.2595065837051878E-3</v>
      </c>
      <c r="G539" s="171"/>
      <c r="H539" s="134"/>
      <c r="I539" s="39"/>
    </row>
    <row r="540" spans="1:9" s="3" customFormat="1" ht="24" customHeight="1" outlineLevel="3">
      <c r="A540" s="14">
        <v>539</v>
      </c>
      <c r="B540" s="14" t="s">
        <v>239</v>
      </c>
      <c r="C540" s="14" t="s">
        <v>1467</v>
      </c>
      <c r="D540" s="29" t="s">
        <v>644</v>
      </c>
      <c r="E540" s="102">
        <v>27.709139640353371</v>
      </c>
      <c r="F540" s="150">
        <f t="shared" si="10"/>
        <v>1.2595065837051878E-3</v>
      </c>
      <c r="G540" s="169" t="s">
        <v>642</v>
      </c>
      <c r="H540" s="132" t="s">
        <v>731</v>
      </c>
      <c r="I540" s="39"/>
    </row>
    <row r="541" spans="1:9" s="3" customFormat="1" ht="24" customHeight="1" outlineLevel="2">
      <c r="A541" s="17">
        <v>540</v>
      </c>
      <c r="B541" s="17" t="s">
        <v>239</v>
      </c>
      <c r="C541" s="17" t="s">
        <v>685</v>
      </c>
      <c r="D541" s="31"/>
      <c r="E541" s="104">
        <f>SUM(E542)</f>
        <v>46.181899400588961</v>
      </c>
      <c r="F541" s="152">
        <f t="shared" si="10"/>
        <v>2.0991776395086468E-3</v>
      </c>
      <c r="G541" s="171"/>
      <c r="H541" s="134"/>
      <c r="I541" s="39"/>
    </row>
    <row r="542" spans="1:9" s="3" customFormat="1" ht="24" customHeight="1" outlineLevel="3">
      <c r="A542" s="14">
        <v>541</v>
      </c>
      <c r="B542" s="14" t="s">
        <v>239</v>
      </c>
      <c r="C542" s="14" t="s">
        <v>846</v>
      </c>
      <c r="D542" s="29" t="s">
        <v>626</v>
      </c>
      <c r="E542" s="102">
        <v>46.181899400588961</v>
      </c>
      <c r="F542" s="150">
        <f t="shared" si="10"/>
        <v>2.0991776395086468E-3</v>
      </c>
      <c r="G542" s="169" t="s">
        <v>643</v>
      </c>
      <c r="H542" s="132" t="s">
        <v>732</v>
      </c>
      <c r="I542" s="39"/>
    </row>
    <row r="543" spans="1:9" s="3" customFormat="1" ht="24" customHeight="1" outlineLevel="1" collapsed="1">
      <c r="A543" s="15">
        <v>542</v>
      </c>
      <c r="B543" s="15" t="s">
        <v>3</v>
      </c>
      <c r="C543" s="15"/>
      <c r="D543" s="30"/>
      <c r="E543" s="103">
        <f>E544+E546+E559+E568+E571+E573</f>
        <v>841.61898367187109</v>
      </c>
      <c r="F543" s="151">
        <f t="shared" si="10"/>
        <v>3.8255415529475902E-2</v>
      </c>
      <c r="G543" s="167"/>
      <c r="H543" s="129"/>
      <c r="I543" s="39"/>
    </row>
    <row r="544" spans="1:9" s="3" customFormat="1" ht="24" hidden="1" customHeight="1" outlineLevel="2">
      <c r="A544" s="17">
        <v>543</v>
      </c>
      <c r="B544" s="17" t="s">
        <v>3</v>
      </c>
      <c r="C544" s="17" t="s">
        <v>191</v>
      </c>
      <c r="D544" s="31"/>
      <c r="E544" s="104">
        <f>SUM(E545)</f>
        <v>23.09094970029448</v>
      </c>
      <c r="F544" s="152">
        <f t="shared" si="10"/>
        <v>1.0495888197543234E-3</v>
      </c>
      <c r="G544" s="171"/>
      <c r="H544" s="134"/>
      <c r="I544" s="39"/>
    </row>
    <row r="545" spans="1:9" s="3" customFormat="1" ht="24" hidden="1" customHeight="1" outlineLevel="3">
      <c r="A545" s="14">
        <v>544</v>
      </c>
      <c r="B545" s="14" t="s">
        <v>3</v>
      </c>
      <c r="C545" s="14" t="s">
        <v>133</v>
      </c>
      <c r="D545" s="29" t="s">
        <v>17</v>
      </c>
      <c r="E545" s="102">
        <v>23.09094970029448</v>
      </c>
      <c r="F545" s="150">
        <f t="shared" si="10"/>
        <v>1.0495888197543234E-3</v>
      </c>
      <c r="G545" s="169" t="s">
        <v>648</v>
      </c>
      <c r="H545" s="132" t="s">
        <v>354</v>
      </c>
      <c r="I545" s="39"/>
    </row>
    <row r="546" spans="1:9" s="3" customFormat="1" ht="24" hidden="1" customHeight="1" outlineLevel="2" collapsed="1">
      <c r="A546" s="17">
        <v>545</v>
      </c>
      <c r="B546" s="17" t="s">
        <v>3</v>
      </c>
      <c r="C546" s="17" t="s">
        <v>192</v>
      </c>
      <c r="D546" s="31"/>
      <c r="E546" s="104">
        <f>SUM(E547:E558)</f>
        <v>489.52813364624274</v>
      </c>
      <c r="F546" s="152">
        <f t="shared" si="10"/>
        <v>2.2251282978791646E-2</v>
      </c>
      <c r="G546" s="171"/>
      <c r="H546" s="134"/>
      <c r="I546" s="39"/>
    </row>
    <row r="547" spans="1:9" s="3" customFormat="1" ht="24" hidden="1" customHeight="1" outlineLevel="3">
      <c r="A547" s="14">
        <v>546</v>
      </c>
      <c r="B547" s="14" t="s">
        <v>3</v>
      </c>
      <c r="C547" s="14" t="s">
        <v>193</v>
      </c>
      <c r="D547" s="29" t="s">
        <v>16</v>
      </c>
      <c r="E547" s="102">
        <v>235.52768694300369</v>
      </c>
      <c r="F547" s="150">
        <f t="shared" si="10"/>
        <v>1.0705805961494098E-2</v>
      </c>
      <c r="G547" s="169" t="s">
        <v>649</v>
      </c>
      <c r="H547" s="132" t="s">
        <v>355</v>
      </c>
      <c r="I547" s="39"/>
    </row>
    <row r="548" spans="1:9" s="3" customFormat="1" ht="24" hidden="1" customHeight="1" outlineLevel="3">
      <c r="A548" s="14">
        <v>547</v>
      </c>
      <c r="B548" s="14" t="s">
        <v>3</v>
      </c>
      <c r="C548" s="14" t="s">
        <v>193</v>
      </c>
      <c r="D548" s="29" t="s">
        <v>15</v>
      </c>
      <c r="E548" s="102">
        <v>23.09094970029448</v>
      </c>
      <c r="F548" s="150">
        <f t="shared" si="10"/>
        <v>1.0495888197543234E-3</v>
      </c>
      <c r="G548" s="169" t="s">
        <v>650</v>
      </c>
      <c r="H548" s="132" t="s">
        <v>356</v>
      </c>
      <c r="I548" s="39"/>
    </row>
    <row r="549" spans="1:9" s="3" customFormat="1" ht="24" hidden="1" customHeight="1" outlineLevel="3">
      <c r="A549" s="14">
        <v>548</v>
      </c>
      <c r="B549" s="14" t="s">
        <v>3</v>
      </c>
      <c r="C549" s="14" t="s">
        <v>193</v>
      </c>
      <c r="D549" s="29" t="s">
        <v>14</v>
      </c>
      <c r="E549" s="102">
        <v>23.09094970029448</v>
      </c>
      <c r="F549" s="150">
        <f t="shared" si="10"/>
        <v>1.0495888197543234E-3</v>
      </c>
      <c r="G549" s="169" t="s">
        <v>651</v>
      </c>
      <c r="H549" s="132" t="s">
        <v>357</v>
      </c>
      <c r="I549" s="39"/>
    </row>
    <row r="550" spans="1:9" s="3" customFormat="1" ht="24" hidden="1" customHeight="1" outlineLevel="3">
      <c r="A550" s="14">
        <v>549</v>
      </c>
      <c r="B550" s="14" t="s">
        <v>3</v>
      </c>
      <c r="C550" s="14" t="s">
        <v>193</v>
      </c>
      <c r="D550" s="29" t="s">
        <v>13</v>
      </c>
      <c r="E550" s="102">
        <v>23.09094970029448</v>
      </c>
      <c r="F550" s="150">
        <f t="shared" si="10"/>
        <v>1.0495888197543234E-3</v>
      </c>
      <c r="G550" s="169" t="s">
        <v>652</v>
      </c>
      <c r="H550" s="132" t="s">
        <v>358</v>
      </c>
      <c r="I550" s="39"/>
    </row>
    <row r="551" spans="1:9" s="3" customFormat="1" ht="24" hidden="1" customHeight="1" outlineLevel="3">
      <c r="A551" s="14">
        <v>550</v>
      </c>
      <c r="B551" s="14" t="s">
        <v>3</v>
      </c>
      <c r="C551" s="14" t="s">
        <v>193</v>
      </c>
      <c r="D551" s="29" t="s">
        <v>12</v>
      </c>
      <c r="E551" s="102">
        <v>23.09094970029448</v>
      </c>
      <c r="F551" s="150">
        <f t="shared" si="10"/>
        <v>1.0495888197543234E-3</v>
      </c>
      <c r="G551" s="169" t="s">
        <v>653</v>
      </c>
      <c r="H551" s="132" t="s">
        <v>359</v>
      </c>
      <c r="I551" s="39"/>
    </row>
    <row r="552" spans="1:9" s="3" customFormat="1" ht="24" hidden="1" customHeight="1" outlineLevel="3">
      <c r="A552" s="14">
        <v>551</v>
      </c>
      <c r="B552" s="14" t="s">
        <v>3</v>
      </c>
      <c r="C552" s="14" t="s">
        <v>193</v>
      </c>
      <c r="D552" s="29" t="s">
        <v>11</v>
      </c>
      <c r="E552" s="102">
        <v>23.09094970029448</v>
      </c>
      <c r="F552" s="150">
        <f t="shared" si="10"/>
        <v>1.0495888197543234E-3</v>
      </c>
      <c r="G552" s="169" t="s">
        <v>654</v>
      </c>
      <c r="H552" s="132" t="s">
        <v>360</v>
      </c>
      <c r="I552" s="39"/>
    </row>
    <row r="553" spans="1:9" s="3" customFormat="1" ht="24" hidden="1" customHeight="1" outlineLevel="3">
      <c r="A553" s="14">
        <v>552</v>
      </c>
      <c r="B553" s="14" t="s">
        <v>3</v>
      </c>
      <c r="C553" s="14" t="s">
        <v>193</v>
      </c>
      <c r="D553" s="29" t="s">
        <v>10</v>
      </c>
      <c r="E553" s="102">
        <v>23.09094970029448</v>
      </c>
      <c r="F553" s="150">
        <f t="shared" si="10"/>
        <v>1.0495888197543234E-3</v>
      </c>
      <c r="G553" s="169" t="s">
        <v>655</v>
      </c>
      <c r="H553" s="132" t="s">
        <v>361</v>
      </c>
      <c r="I553" s="39"/>
    </row>
    <row r="554" spans="1:9" s="3" customFormat="1" ht="24" hidden="1" customHeight="1" outlineLevel="3">
      <c r="A554" s="14">
        <v>553</v>
      </c>
      <c r="B554" s="14" t="s">
        <v>3</v>
      </c>
      <c r="C554" s="14" t="s">
        <v>193</v>
      </c>
      <c r="D554" s="29" t="s">
        <v>9</v>
      </c>
      <c r="E554" s="102">
        <v>23.09094970029448</v>
      </c>
      <c r="F554" s="150">
        <f t="shared" si="10"/>
        <v>1.0495888197543234E-3</v>
      </c>
      <c r="G554" s="169" t="s">
        <v>656</v>
      </c>
      <c r="H554" s="132" t="s">
        <v>362</v>
      </c>
      <c r="I554" s="39"/>
    </row>
    <row r="555" spans="1:9" s="3" customFormat="1" ht="24" hidden="1" customHeight="1" outlineLevel="3">
      <c r="A555" s="14">
        <v>554</v>
      </c>
      <c r="B555" s="14" t="s">
        <v>3</v>
      </c>
      <c r="C555" s="14" t="s">
        <v>193</v>
      </c>
      <c r="D555" s="29" t="s">
        <v>8</v>
      </c>
      <c r="E555" s="102">
        <v>23.09094970029448</v>
      </c>
      <c r="F555" s="150">
        <f t="shared" si="10"/>
        <v>1.0495888197543234E-3</v>
      </c>
      <c r="G555" s="169" t="s">
        <v>657</v>
      </c>
      <c r="H555" s="132" t="s">
        <v>363</v>
      </c>
      <c r="I555" s="39"/>
    </row>
    <row r="556" spans="1:9" s="3" customFormat="1" ht="24" hidden="1" customHeight="1" outlineLevel="3">
      <c r="A556" s="14">
        <v>555</v>
      </c>
      <c r="B556" s="14" t="s">
        <v>3</v>
      </c>
      <c r="C556" s="14" t="s">
        <v>193</v>
      </c>
      <c r="D556" s="29" t="s">
        <v>733</v>
      </c>
      <c r="E556" s="102">
        <v>23.09094970029448</v>
      </c>
      <c r="F556" s="150">
        <f t="shared" si="10"/>
        <v>1.0495888197543234E-3</v>
      </c>
      <c r="G556" s="169" t="s">
        <v>735</v>
      </c>
      <c r="H556" s="132" t="s">
        <v>736</v>
      </c>
      <c r="I556" s="39"/>
    </row>
    <row r="557" spans="1:9" s="3" customFormat="1" ht="24" hidden="1" customHeight="1" outlineLevel="3">
      <c r="A557" s="14">
        <v>556</v>
      </c>
      <c r="B557" s="14" t="s">
        <v>3</v>
      </c>
      <c r="C557" s="14" t="s">
        <v>193</v>
      </c>
      <c r="D557" s="29" t="s">
        <v>796</v>
      </c>
      <c r="E557" s="102">
        <v>23.09094970029448</v>
      </c>
      <c r="F557" s="150">
        <f t="shared" si="10"/>
        <v>1.0495888197543234E-3</v>
      </c>
      <c r="G557" s="169" t="s">
        <v>737</v>
      </c>
      <c r="H557" s="132" t="s">
        <v>738</v>
      </c>
      <c r="I557" s="39"/>
    </row>
    <row r="558" spans="1:9" s="3" customFormat="1" ht="24" hidden="1" customHeight="1" outlineLevel="3">
      <c r="A558" s="14">
        <v>557</v>
      </c>
      <c r="B558" s="14" t="s">
        <v>3</v>
      </c>
      <c r="C558" s="14" t="s">
        <v>193</v>
      </c>
      <c r="D558" s="29" t="s">
        <v>734</v>
      </c>
      <c r="E558" s="102">
        <v>23.09094970029448</v>
      </c>
      <c r="F558" s="150">
        <f t="shared" si="10"/>
        <v>1.0495888197543234E-3</v>
      </c>
      <c r="G558" s="169" t="s">
        <v>739</v>
      </c>
      <c r="H558" s="132" t="s">
        <v>740</v>
      </c>
      <c r="I558" s="39"/>
    </row>
    <row r="559" spans="1:9" s="3" customFormat="1" ht="24" hidden="1" customHeight="1" outlineLevel="2" collapsed="1">
      <c r="A559" s="17">
        <v>558</v>
      </c>
      <c r="B559" s="17" t="s">
        <v>3</v>
      </c>
      <c r="C559" s="17" t="s">
        <v>194</v>
      </c>
      <c r="D559" s="31"/>
      <c r="E559" s="104">
        <f>SUM(E560:E567)</f>
        <v>211.78884019514209</v>
      </c>
      <c r="F559" s="152">
        <f t="shared" si="10"/>
        <v>9.6267672704133649E-3</v>
      </c>
      <c r="G559" s="171"/>
      <c r="H559" s="134"/>
      <c r="I559" s="39"/>
    </row>
    <row r="560" spans="1:9" s="3" customFormat="1" ht="24" hidden="1" customHeight="1" outlineLevel="3">
      <c r="A560" s="14">
        <v>559</v>
      </c>
      <c r="B560" s="14" t="s">
        <v>3</v>
      </c>
      <c r="C560" s="14" t="s">
        <v>665</v>
      </c>
      <c r="D560" s="29" t="s">
        <v>7</v>
      </c>
      <c r="E560" s="102">
        <v>62.345564190795074</v>
      </c>
      <c r="F560" s="150">
        <f t="shared" si="10"/>
        <v>2.8338898133366719E-3</v>
      </c>
      <c r="G560" s="169" t="s">
        <v>833</v>
      </c>
      <c r="H560" s="132" t="s">
        <v>364</v>
      </c>
      <c r="I560" s="39"/>
    </row>
    <row r="561" spans="1:9" s="3" customFormat="1" ht="24" hidden="1" customHeight="1" outlineLevel="3">
      <c r="A561" s="14">
        <v>560</v>
      </c>
      <c r="B561" s="14" t="s">
        <v>3</v>
      </c>
      <c r="C561" s="14" t="s">
        <v>665</v>
      </c>
      <c r="D561" s="29" t="s">
        <v>1468</v>
      </c>
      <c r="E561" s="102">
        <v>21.349039429192437</v>
      </c>
      <c r="F561" s="150">
        <f t="shared" si="10"/>
        <v>9.7041106529667065E-4</v>
      </c>
      <c r="G561" s="169" t="s">
        <v>1469</v>
      </c>
      <c r="H561" s="132" t="s">
        <v>1470</v>
      </c>
      <c r="I561" s="39"/>
    </row>
    <row r="562" spans="1:9" s="3" customFormat="1" ht="24" hidden="1" customHeight="1" outlineLevel="3">
      <c r="A562" s="14">
        <v>561</v>
      </c>
      <c r="B562" s="14" t="s">
        <v>3</v>
      </c>
      <c r="C562" s="14" t="s">
        <v>665</v>
      </c>
      <c r="D562" s="29" t="s">
        <v>1471</v>
      </c>
      <c r="E562" s="102">
        <v>21.349039429192437</v>
      </c>
      <c r="F562" s="150">
        <f t="shared" si="10"/>
        <v>9.7041106529667065E-4</v>
      </c>
      <c r="G562" s="169" t="s">
        <v>1472</v>
      </c>
      <c r="H562" s="132" t="s">
        <v>1473</v>
      </c>
      <c r="I562" s="39"/>
    </row>
    <row r="563" spans="1:9" s="3" customFormat="1" ht="24" hidden="1" customHeight="1" outlineLevel="3">
      <c r="A563" s="14">
        <v>562</v>
      </c>
      <c r="B563" s="14" t="s">
        <v>3</v>
      </c>
      <c r="C563" s="14" t="s">
        <v>665</v>
      </c>
      <c r="D563" s="29" t="s">
        <v>1474</v>
      </c>
      <c r="E563" s="102">
        <v>21.349039429192437</v>
      </c>
      <c r="F563" s="150">
        <f t="shared" si="10"/>
        <v>9.7041106529667065E-4</v>
      </c>
      <c r="G563" s="169" t="s">
        <v>1475</v>
      </c>
      <c r="H563" s="132" t="s">
        <v>1476</v>
      </c>
      <c r="I563" s="39"/>
    </row>
    <row r="564" spans="1:9" s="3" customFormat="1" ht="24" hidden="1" customHeight="1" outlineLevel="3">
      <c r="A564" s="14">
        <v>563</v>
      </c>
      <c r="B564" s="14" t="s">
        <v>3</v>
      </c>
      <c r="C564" s="14" t="s">
        <v>665</v>
      </c>
      <c r="D564" s="29" t="s">
        <v>1477</v>
      </c>
      <c r="E564" s="102">
        <v>21.349039429192437</v>
      </c>
      <c r="F564" s="150">
        <f t="shared" si="10"/>
        <v>9.7041106529667065E-4</v>
      </c>
      <c r="G564" s="169" t="s">
        <v>1478</v>
      </c>
      <c r="H564" s="132" t="s">
        <v>1479</v>
      </c>
      <c r="I564" s="39"/>
    </row>
    <row r="565" spans="1:9" s="3" customFormat="1" ht="24" hidden="1" customHeight="1" outlineLevel="3">
      <c r="A565" s="14">
        <v>564</v>
      </c>
      <c r="B565" s="14" t="s">
        <v>3</v>
      </c>
      <c r="C565" s="14" t="s">
        <v>665</v>
      </c>
      <c r="D565" s="29" t="s">
        <v>1480</v>
      </c>
      <c r="E565" s="102">
        <v>21.349039429192437</v>
      </c>
      <c r="F565" s="150">
        <f t="shared" si="10"/>
        <v>9.7041106529667065E-4</v>
      </c>
      <c r="G565" s="169" t="s">
        <v>1481</v>
      </c>
      <c r="H565" s="132" t="s">
        <v>1482</v>
      </c>
      <c r="I565" s="39"/>
    </row>
    <row r="566" spans="1:9" s="3" customFormat="1" ht="24" hidden="1" customHeight="1" outlineLevel="3">
      <c r="A566" s="14">
        <v>565</v>
      </c>
      <c r="B566" s="14" t="s">
        <v>3</v>
      </c>
      <c r="C566" s="14" t="s">
        <v>665</v>
      </c>
      <c r="D566" s="29" t="s">
        <v>1483</v>
      </c>
      <c r="E566" s="102">
        <v>21.349039429192437</v>
      </c>
      <c r="F566" s="150">
        <f t="shared" si="10"/>
        <v>9.7041106529667065E-4</v>
      </c>
      <c r="G566" s="169" t="s">
        <v>1484</v>
      </c>
      <c r="H566" s="132" t="s">
        <v>1485</v>
      </c>
      <c r="I566" s="39"/>
    </row>
    <row r="567" spans="1:9" s="3" customFormat="1" ht="24" hidden="1" customHeight="1" outlineLevel="3">
      <c r="A567" s="14">
        <v>566</v>
      </c>
      <c r="B567" s="14" t="s">
        <v>3</v>
      </c>
      <c r="C567" s="14" t="s">
        <v>665</v>
      </c>
      <c r="D567" s="29" t="s">
        <v>1486</v>
      </c>
      <c r="E567" s="102">
        <v>21.349039429192437</v>
      </c>
      <c r="F567" s="150">
        <f t="shared" si="10"/>
        <v>9.7041106529667065E-4</v>
      </c>
      <c r="G567" s="169" t="s">
        <v>1487</v>
      </c>
      <c r="H567" s="132" t="s">
        <v>1488</v>
      </c>
      <c r="I567" s="39"/>
    </row>
    <row r="568" spans="1:9" s="3" customFormat="1" ht="24" hidden="1" customHeight="1" outlineLevel="2">
      <c r="A568" s="17">
        <v>567</v>
      </c>
      <c r="B568" s="17" t="s">
        <v>3</v>
      </c>
      <c r="C568" s="17" t="s">
        <v>195</v>
      </c>
      <c r="D568" s="31"/>
      <c r="E568" s="104">
        <f>SUM(E569:E570)</f>
        <v>57.636409903431996</v>
      </c>
      <c r="F568" s="152">
        <f t="shared" si="10"/>
        <v>2.6198373055504121E-3</v>
      </c>
      <c r="G568" s="171"/>
      <c r="H568" s="134"/>
      <c r="I568" s="39"/>
    </row>
    <row r="569" spans="1:9" s="3" customFormat="1" ht="24" hidden="1" customHeight="1" outlineLevel="3">
      <c r="A569" s="14">
        <v>568</v>
      </c>
      <c r="B569" s="14" t="s">
        <v>3</v>
      </c>
      <c r="C569" s="14" t="s">
        <v>196</v>
      </c>
      <c r="D569" s="29" t="s">
        <v>6</v>
      </c>
      <c r="E569" s="102">
        <v>28.079994287055069</v>
      </c>
      <c r="F569" s="150">
        <f t="shared" si="10"/>
        <v>1.2763636162648783E-3</v>
      </c>
      <c r="G569" s="169" t="s">
        <v>834</v>
      </c>
      <c r="H569" s="132" t="s">
        <v>1489</v>
      </c>
      <c r="I569" s="39"/>
    </row>
    <row r="570" spans="1:9" s="3" customFormat="1" ht="24" hidden="1" customHeight="1" outlineLevel="3">
      <c r="A570" s="14">
        <v>569</v>
      </c>
      <c r="B570" s="14" t="s">
        <v>3</v>
      </c>
      <c r="C570" s="14" t="s">
        <v>196</v>
      </c>
      <c r="D570" s="29" t="s">
        <v>822</v>
      </c>
      <c r="E570" s="102">
        <v>29.556415616376931</v>
      </c>
      <c r="F570" s="150">
        <f t="shared" si="10"/>
        <v>1.3434736892855338E-3</v>
      </c>
      <c r="G570" s="169" t="s">
        <v>835</v>
      </c>
      <c r="H570" s="132" t="s">
        <v>365</v>
      </c>
      <c r="I570" s="39"/>
    </row>
    <row r="571" spans="1:9" s="3" customFormat="1" ht="24" hidden="1" customHeight="1" outlineLevel="2">
      <c r="A571" s="17">
        <v>570</v>
      </c>
      <c r="B571" s="17" t="s">
        <v>3</v>
      </c>
      <c r="C571" s="17" t="s">
        <v>197</v>
      </c>
      <c r="D571" s="31"/>
      <c r="E571" s="104">
        <f>SUM(E572)</f>
        <v>29.556415616376931</v>
      </c>
      <c r="F571" s="152">
        <f t="shared" si="10"/>
        <v>1.3434736892855338E-3</v>
      </c>
      <c r="G571" s="171"/>
      <c r="H571" s="134"/>
      <c r="I571" s="39"/>
    </row>
    <row r="572" spans="1:9" s="5" customFormat="1" ht="24" hidden="1" customHeight="1" outlineLevel="3">
      <c r="A572" s="24">
        <v>571</v>
      </c>
      <c r="B572" s="24" t="s">
        <v>3</v>
      </c>
      <c r="C572" s="24" t="s">
        <v>198</v>
      </c>
      <c r="D572" s="38" t="s">
        <v>5</v>
      </c>
      <c r="E572" s="120">
        <v>29.556415616376931</v>
      </c>
      <c r="F572" s="162">
        <f t="shared" si="10"/>
        <v>1.3434736892855338E-3</v>
      </c>
      <c r="G572" s="169" t="s">
        <v>658</v>
      </c>
      <c r="H572" s="132" t="s">
        <v>366</v>
      </c>
      <c r="I572" s="39"/>
    </row>
    <row r="573" spans="1:9" s="3" customFormat="1" ht="24" hidden="1" customHeight="1" outlineLevel="2">
      <c r="A573" s="17">
        <v>572</v>
      </c>
      <c r="B573" s="17" t="s">
        <v>3</v>
      </c>
      <c r="C573" s="17" t="s">
        <v>199</v>
      </c>
      <c r="D573" s="31"/>
      <c r="E573" s="104">
        <f>SUM(E574)</f>
        <v>30.018234610382823</v>
      </c>
      <c r="F573" s="152">
        <f t="shared" si="10"/>
        <v>1.3644654656806204E-3</v>
      </c>
      <c r="G573" s="171"/>
      <c r="H573" s="134"/>
      <c r="I573" s="39"/>
    </row>
    <row r="574" spans="1:9" s="3" customFormat="1" ht="24" hidden="1" customHeight="1" outlineLevel="3">
      <c r="A574" s="14">
        <v>573</v>
      </c>
      <c r="B574" s="14" t="s">
        <v>3</v>
      </c>
      <c r="C574" s="14" t="s">
        <v>200</v>
      </c>
      <c r="D574" s="29" t="s">
        <v>4</v>
      </c>
      <c r="E574" s="102">
        <v>30.018234610382823</v>
      </c>
      <c r="F574" s="150">
        <f t="shared" si="10"/>
        <v>1.3644654656806204E-3</v>
      </c>
      <c r="G574" s="169" t="s">
        <v>836</v>
      </c>
      <c r="H574" s="132" t="s">
        <v>367</v>
      </c>
      <c r="I574" s="39"/>
    </row>
    <row r="575" spans="1:9" s="2" customFormat="1" ht="53.25" customHeight="1" collapsed="1">
      <c r="A575" s="13">
        <v>574</v>
      </c>
      <c r="B575" s="13" t="s">
        <v>201</v>
      </c>
      <c r="C575" s="13"/>
      <c r="D575" s="28"/>
      <c r="E575" s="101">
        <f>1100</f>
        <v>1100</v>
      </c>
      <c r="F575" s="149">
        <f t="shared" si="10"/>
        <v>5.0000009385280139E-2</v>
      </c>
      <c r="G575" s="164"/>
      <c r="H575" s="127"/>
      <c r="I575" s="39"/>
    </row>
    <row r="576" spans="1:9" s="3" customFormat="1" ht="24" hidden="1" customHeight="1" outlineLevel="2">
      <c r="A576" s="14">
        <v>575</v>
      </c>
      <c r="B576" s="14" t="s">
        <v>676</v>
      </c>
      <c r="C576" s="14"/>
      <c r="D576" s="29" t="s">
        <v>201</v>
      </c>
      <c r="E576" s="102">
        <v>1100</v>
      </c>
      <c r="F576" s="150">
        <f t="shared" si="10"/>
        <v>5.0000009385280139E-2</v>
      </c>
      <c r="G576" s="165"/>
      <c r="H576" s="128"/>
      <c r="I576" s="39"/>
    </row>
    <row r="577" spans="1:8" ht="24" customHeight="1">
      <c r="A577" s="6"/>
      <c r="B577" s="25"/>
      <c r="C577" s="25"/>
      <c r="D577" s="25"/>
      <c r="E577" s="121"/>
      <c r="F577" s="8"/>
      <c r="G577" s="131"/>
      <c r="H577" s="142"/>
    </row>
    <row r="578" spans="1:8" ht="24" customHeight="1">
      <c r="A578" s="6"/>
      <c r="B578" s="25"/>
      <c r="C578" s="25"/>
      <c r="D578" s="25"/>
      <c r="E578" s="121"/>
      <c r="F578" s="8"/>
      <c r="G578" s="143"/>
      <c r="H578" s="142"/>
    </row>
    <row r="579" spans="1:8" ht="24" customHeight="1">
      <c r="A579" s="6"/>
      <c r="B579" s="25"/>
      <c r="C579" s="25"/>
      <c r="D579" s="25"/>
      <c r="E579" s="121"/>
      <c r="F579" s="8"/>
      <c r="G579" s="143"/>
      <c r="H579" s="142"/>
    </row>
    <row r="580" spans="1:8" ht="24" customHeight="1">
      <c r="A580" s="6"/>
      <c r="B580" s="25"/>
      <c r="C580" s="25"/>
      <c r="D580" s="25"/>
      <c r="E580" s="121"/>
      <c r="F580" s="8"/>
      <c r="G580" s="143"/>
      <c r="H580" s="142"/>
    </row>
    <row r="581" spans="1:8" ht="24" customHeight="1">
      <c r="A581" s="6"/>
      <c r="B581" s="25"/>
      <c r="C581" s="25"/>
      <c r="D581" s="25"/>
      <c r="E581" s="121"/>
      <c r="F581" s="8"/>
      <c r="G581" s="143"/>
      <c r="H581" s="142"/>
    </row>
    <row r="582" spans="1:8" ht="24" customHeight="1">
      <c r="A582" s="6"/>
      <c r="B582" s="25"/>
      <c r="C582" s="25"/>
      <c r="D582" s="25"/>
      <c r="E582" s="121"/>
      <c r="F582" s="8"/>
      <c r="G582" s="143"/>
      <c r="H582" s="142"/>
    </row>
    <row r="583" spans="1:8" ht="24" customHeight="1">
      <c r="A583" s="6"/>
      <c r="B583" s="25"/>
      <c r="C583" s="25"/>
      <c r="D583" s="25"/>
      <c r="E583" s="121"/>
      <c r="F583" s="8"/>
      <c r="G583" s="143"/>
      <c r="H583" s="142"/>
    </row>
    <row r="584" spans="1:8" ht="24" customHeight="1">
      <c r="A584" s="6"/>
      <c r="B584" s="25"/>
      <c r="C584" s="25"/>
      <c r="D584" s="25"/>
      <c r="E584" s="121"/>
      <c r="F584" s="8"/>
      <c r="G584" s="143"/>
      <c r="H584" s="142"/>
    </row>
    <row r="585" spans="1:8" ht="24" customHeight="1">
      <c r="A585" s="6"/>
      <c r="B585" s="25"/>
      <c r="C585" s="25"/>
      <c r="D585" s="25"/>
      <c r="E585" s="121"/>
      <c r="F585" s="8"/>
      <c r="G585" s="143"/>
      <c r="H585" s="142"/>
    </row>
    <row r="586" spans="1:8" ht="24" customHeight="1">
      <c r="A586" s="6"/>
      <c r="B586" s="25"/>
      <c r="C586" s="25"/>
      <c r="D586" s="25"/>
      <c r="E586" s="121"/>
      <c r="F586" s="8"/>
      <c r="G586" s="143"/>
      <c r="H586" s="142"/>
    </row>
    <row r="587" spans="1:8" ht="24" customHeight="1">
      <c r="A587" s="6"/>
      <c r="B587" s="25"/>
      <c r="C587" s="25"/>
      <c r="D587" s="25"/>
      <c r="E587" s="121"/>
      <c r="F587" s="8"/>
      <c r="G587" s="143"/>
      <c r="H587" s="142"/>
    </row>
    <row r="588" spans="1:8" ht="24" customHeight="1">
      <c r="A588" s="6"/>
      <c r="B588" s="25"/>
      <c r="C588" s="25"/>
      <c r="D588" s="25"/>
      <c r="E588" s="121"/>
      <c r="F588" s="8"/>
      <c r="G588" s="143"/>
      <c r="H588" s="142"/>
    </row>
    <row r="589" spans="1:8" ht="24" customHeight="1">
      <c r="A589" s="6"/>
      <c r="B589" s="25"/>
      <c r="C589" s="25"/>
      <c r="D589" s="25"/>
      <c r="E589" s="121"/>
      <c r="F589" s="8"/>
      <c r="G589" s="143"/>
      <c r="H589" s="142"/>
    </row>
    <row r="590" spans="1:8" ht="24" customHeight="1">
      <c r="A590" s="6"/>
      <c r="B590" s="25"/>
      <c r="C590" s="25"/>
      <c r="D590" s="25"/>
      <c r="E590" s="121"/>
      <c r="F590" s="8"/>
      <c r="G590" s="143"/>
      <c r="H590" s="142"/>
    </row>
    <row r="591" spans="1:8" ht="24" customHeight="1">
      <c r="A591" s="6"/>
      <c r="B591" s="25"/>
      <c r="C591" s="25"/>
      <c r="D591" s="25"/>
      <c r="E591" s="121"/>
      <c r="F591" s="8"/>
      <c r="G591" s="143"/>
      <c r="H591" s="142"/>
    </row>
    <row r="592" spans="1:8" ht="24" customHeight="1">
      <c r="A592" s="6"/>
      <c r="B592" s="25"/>
      <c r="C592" s="25"/>
      <c r="D592" s="25"/>
      <c r="E592" s="121"/>
      <c r="F592" s="8"/>
      <c r="G592" s="143"/>
      <c r="H592" s="142"/>
    </row>
    <row r="593" spans="1:8" ht="24" customHeight="1">
      <c r="A593" s="6"/>
      <c r="B593" s="25"/>
      <c r="C593" s="25"/>
      <c r="D593" s="25"/>
      <c r="E593" s="121"/>
      <c r="F593" s="8"/>
      <c r="G593" s="143"/>
      <c r="H593" s="142"/>
    </row>
    <row r="594" spans="1:8" ht="24" customHeight="1">
      <c r="A594" s="6"/>
      <c r="B594" s="25"/>
      <c r="C594" s="25"/>
      <c r="D594" s="25"/>
      <c r="E594" s="121"/>
      <c r="F594" s="8"/>
      <c r="G594" s="143"/>
      <c r="H594" s="142"/>
    </row>
    <row r="595" spans="1:8" ht="24" customHeight="1">
      <c r="A595" s="6"/>
      <c r="B595" s="25"/>
      <c r="C595" s="25"/>
      <c r="D595" s="25"/>
      <c r="E595" s="121"/>
      <c r="F595" s="8"/>
      <c r="G595" s="143"/>
      <c r="H595" s="142"/>
    </row>
    <row r="596" spans="1:8" ht="24" customHeight="1">
      <c r="A596" s="6"/>
      <c r="B596" s="25"/>
      <c r="C596" s="25"/>
      <c r="D596" s="25"/>
      <c r="E596" s="121"/>
      <c r="F596" s="8"/>
      <c r="G596" s="143"/>
      <c r="H596" s="142"/>
    </row>
    <row r="597" spans="1:8" ht="24" customHeight="1">
      <c r="A597" s="6"/>
      <c r="B597" s="25"/>
      <c r="C597" s="25"/>
      <c r="D597" s="25"/>
      <c r="E597" s="121"/>
      <c r="F597" s="8"/>
      <c r="G597" s="143"/>
      <c r="H597" s="142"/>
    </row>
    <row r="598" spans="1:8" ht="24" customHeight="1">
      <c r="A598" s="6"/>
      <c r="B598" s="25"/>
      <c r="C598" s="25"/>
      <c r="D598" s="25"/>
      <c r="E598" s="121"/>
      <c r="F598" s="8"/>
      <c r="G598" s="143"/>
      <c r="H598" s="142"/>
    </row>
    <row r="599" spans="1:8" ht="24" customHeight="1">
      <c r="A599" s="6"/>
      <c r="B599" s="25"/>
      <c r="C599" s="25"/>
      <c r="D599" s="25"/>
      <c r="E599" s="121"/>
      <c r="F599" s="8"/>
      <c r="G599" s="143"/>
      <c r="H599" s="142"/>
    </row>
    <row r="600" spans="1:8" ht="24" customHeight="1">
      <c r="A600" s="6"/>
      <c r="B600" s="25"/>
      <c r="C600" s="25"/>
      <c r="D600" s="25"/>
      <c r="E600" s="121"/>
      <c r="F600" s="8"/>
      <c r="G600" s="143"/>
      <c r="H600" s="142"/>
    </row>
    <row r="601" spans="1:8" ht="24" customHeight="1">
      <c r="A601" s="6"/>
      <c r="B601" s="25"/>
      <c r="C601" s="25"/>
      <c r="D601" s="25"/>
      <c r="E601" s="121"/>
      <c r="F601" s="8"/>
      <c r="G601" s="143"/>
      <c r="H601" s="142"/>
    </row>
    <row r="602" spans="1:8" ht="24" customHeight="1">
      <c r="A602" s="6"/>
      <c r="B602" s="25"/>
      <c r="C602" s="25"/>
      <c r="D602" s="25"/>
      <c r="E602" s="121"/>
      <c r="F602" s="8"/>
      <c r="G602" s="143"/>
      <c r="H602" s="142"/>
    </row>
    <row r="603" spans="1:8" ht="24" customHeight="1">
      <c r="A603" s="6"/>
      <c r="B603" s="25"/>
      <c r="C603" s="25"/>
      <c r="D603" s="25"/>
      <c r="E603" s="121"/>
      <c r="F603" s="8"/>
      <c r="G603" s="143"/>
      <c r="H603" s="142"/>
    </row>
    <row r="604" spans="1:8" ht="24" customHeight="1">
      <c r="A604" s="6"/>
      <c r="B604" s="25"/>
      <c r="C604" s="25"/>
      <c r="D604" s="25"/>
      <c r="E604" s="121"/>
      <c r="F604" s="8"/>
      <c r="G604" s="143"/>
      <c r="H604" s="142"/>
    </row>
    <row r="605" spans="1:8" ht="24" customHeight="1">
      <c r="A605" s="6"/>
      <c r="B605" s="25"/>
      <c r="C605" s="25"/>
      <c r="D605" s="25"/>
      <c r="E605" s="121"/>
      <c r="F605" s="8"/>
      <c r="G605" s="143"/>
      <c r="H605" s="142"/>
    </row>
    <row r="606" spans="1:8" ht="24" customHeight="1">
      <c r="A606" s="6"/>
      <c r="B606" s="25"/>
      <c r="C606" s="25"/>
      <c r="D606" s="25"/>
      <c r="E606" s="121"/>
      <c r="F606" s="8"/>
      <c r="G606" s="143"/>
      <c r="H606" s="142"/>
    </row>
    <row r="607" spans="1:8" ht="24" customHeight="1">
      <c r="A607" s="6"/>
      <c r="B607" s="25"/>
      <c r="C607" s="25"/>
      <c r="D607" s="25"/>
      <c r="E607" s="121"/>
      <c r="F607" s="8"/>
      <c r="G607" s="143"/>
      <c r="H607" s="142"/>
    </row>
    <row r="608" spans="1:8" ht="24" customHeight="1">
      <c r="A608" s="6"/>
      <c r="B608" s="25"/>
      <c r="C608" s="25"/>
      <c r="D608" s="25"/>
      <c r="E608" s="121"/>
      <c r="F608" s="8"/>
      <c r="G608" s="143"/>
      <c r="H608" s="142"/>
    </row>
    <row r="609" spans="1:8" ht="24" customHeight="1">
      <c r="A609" s="6"/>
      <c r="B609" s="25"/>
      <c r="C609" s="25"/>
      <c r="D609" s="25"/>
      <c r="E609" s="121"/>
      <c r="F609" s="8"/>
      <c r="G609" s="143"/>
      <c r="H609" s="142"/>
    </row>
    <row r="610" spans="1:8" ht="24" customHeight="1">
      <c r="A610" s="6"/>
      <c r="B610" s="25"/>
      <c r="C610" s="25"/>
      <c r="D610" s="25"/>
      <c r="E610" s="121"/>
      <c r="F610" s="8"/>
      <c r="G610" s="143"/>
      <c r="H610" s="142"/>
    </row>
    <row r="611" spans="1:8" ht="24" customHeight="1">
      <c r="A611" s="6"/>
      <c r="B611" s="25"/>
      <c r="C611" s="25"/>
      <c r="D611" s="25"/>
      <c r="E611" s="121"/>
      <c r="F611" s="8"/>
      <c r="G611" s="143"/>
      <c r="H611" s="142"/>
    </row>
    <row r="612" spans="1:8" ht="24" customHeight="1">
      <c r="A612" s="6"/>
      <c r="B612" s="25"/>
      <c r="C612" s="25"/>
      <c r="D612" s="25"/>
      <c r="E612" s="121"/>
      <c r="F612" s="8"/>
      <c r="G612" s="143"/>
      <c r="H612" s="142"/>
    </row>
    <row r="613" spans="1:8" ht="24" customHeight="1">
      <c r="A613" s="6"/>
      <c r="B613" s="25"/>
      <c r="C613" s="25"/>
      <c r="D613" s="25"/>
      <c r="E613" s="121"/>
      <c r="F613" s="8"/>
      <c r="G613" s="143"/>
      <c r="H613" s="142"/>
    </row>
    <row r="614" spans="1:8" ht="24" customHeight="1">
      <c r="A614" s="6"/>
      <c r="B614" s="25"/>
      <c r="C614" s="25"/>
      <c r="D614" s="25"/>
      <c r="E614" s="121"/>
      <c r="F614" s="8"/>
      <c r="G614" s="143"/>
      <c r="H614" s="142"/>
    </row>
    <row r="615" spans="1:8" ht="24" customHeight="1">
      <c r="A615" s="6"/>
      <c r="B615" s="25"/>
      <c r="C615" s="25"/>
      <c r="D615" s="25"/>
      <c r="E615" s="121"/>
      <c r="F615" s="8"/>
      <c r="G615" s="143"/>
      <c r="H615" s="142"/>
    </row>
    <row r="616" spans="1:8" ht="24" customHeight="1">
      <c r="A616" s="6"/>
      <c r="B616" s="25"/>
      <c r="C616" s="25"/>
      <c r="D616" s="25"/>
      <c r="E616" s="121"/>
      <c r="F616" s="8"/>
      <c r="G616" s="143"/>
      <c r="H616" s="142"/>
    </row>
    <row r="617" spans="1:8" ht="24" customHeight="1">
      <c r="A617" s="6"/>
      <c r="B617" s="25"/>
      <c r="C617" s="25"/>
      <c r="D617" s="25"/>
      <c r="E617" s="121"/>
      <c r="F617" s="8"/>
      <c r="G617" s="143"/>
      <c r="H617" s="142"/>
    </row>
    <row r="618" spans="1:8" ht="24" customHeight="1">
      <c r="A618" s="6"/>
      <c r="B618" s="25"/>
      <c r="C618" s="25"/>
      <c r="D618" s="25"/>
      <c r="E618" s="121"/>
      <c r="F618" s="8"/>
      <c r="G618" s="143"/>
      <c r="H618" s="142"/>
    </row>
    <row r="619" spans="1:8" ht="24" customHeight="1">
      <c r="A619" s="6"/>
      <c r="B619" s="25"/>
      <c r="C619" s="25"/>
      <c r="D619" s="25"/>
      <c r="E619" s="121"/>
      <c r="F619" s="8"/>
      <c r="G619" s="143"/>
      <c r="H619" s="142"/>
    </row>
    <row r="620" spans="1:8" ht="24" customHeight="1">
      <c r="A620" s="6"/>
      <c r="B620" s="25"/>
      <c r="C620" s="25"/>
      <c r="D620" s="25"/>
      <c r="E620" s="121"/>
      <c r="F620" s="8"/>
      <c r="G620" s="143"/>
      <c r="H620" s="142"/>
    </row>
    <row r="621" spans="1:8" ht="24" customHeight="1">
      <c r="A621" s="6"/>
      <c r="B621" s="25"/>
      <c r="C621" s="25"/>
      <c r="D621" s="25"/>
      <c r="E621" s="121"/>
      <c r="F621" s="8"/>
      <c r="G621" s="143"/>
      <c r="H621" s="142"/>
    </row>
    <row r="622" spans="1:8" ht="24" customHeight="1">
      <c r="A622" s="6"/>
      <c r="B622" s="25"/>
      <c r="C622" s="25"/>
      <c r="D622" s="25"/>
      <c r="E622" s="121"/>
      <c r="F622" s="8"/>
      <c r="G622" s="143"/>
      <c r="H622" s="142"/>
    </row>
    <row r="623" spans="1:8" ht="24" customHeight="1">
      <c r="A623" s="6"/>
      <c r="B623" s="25"/>
      <c r="C623" s="25"/>
      <c r="D623" s="25"/>
      <c r="E623" s="121"/>
      <c r="F623" s="8"/>
      <c r="G623" s="143"/>
      <c r="H623" s="142"/>
    </row>
    <row r="624" spans="1:8" ht="24" customHeight="1">
      <c r="A624" s="6"/>
      <c r="B624" s="25"/>
      <c r="C624" s="25"/>
      <c r="D624" s="25"/>
      <c r="E624" s="121"/>
      <c r="F624" s="8"/>
      <c r="G624" s="143"/>
      <c r="H624" s="142"/>
    </row>
    <row r="625" spans="1:8" ht="24" customHeight="1">
      <c r="A625" s="6"/>
      <c r="B625" s="25"/>
      <c r="C625" s="25"/>
      <c r="D625" s="25"/>
      <c r="E625" s="121"/>
      <c r="F625" s="8"/>
      <c r="G625" s="143"/>
      <c r="H625" s="142"/>
    </row>
    <row r="626" spans="1:8" ht="24" customHeight="1">
      <c r="A626" s="6"/>
      <c r="B626" s="25"/>
      <c r="C626" s="25"/>
      <c r="D626" s="25"/>
      <c r="E626" s="121"/>
      <c r="F626" s="8"/>
      <c r="G626" s="143"/>
      <c r="H626" s="142"/>
    </row>
    <row r="627" spans="1:8" ht="24" customHeight="1">
      <c r="A627" s="6"/>
      <c r="B627" s="25"/>
      <c r="C627" s="25"/>
      <c r="D627" s="25"/>
      <c r="E627" s="121"/>
      <c r="F627" s="8"/>
      <c r="G627" s="143"/>
      <c r="H627" s="142"/>
    </row>
    <row r="628" spans="1:8" ht="24" customHeight="1">
      <c r="A628" s="6"/>
      <c r="B628" s="25"/>
      <c r="C628" s="25"/>
      <c r="D628" s="25"/>
      <c r="E628" s="121"/>
      <c r="F628" s="8"/>
      <c r="G628" s="143"/>
      <c r="H628" s="142"/>
    </row>
    <row r="629" spans="1:8" ht="24" customHeight="1">
      <c r="A629" s="6"/>
      <c r="B629" s="25"/>
      <c r="C629" s="25"/>
      <c r="D629" s="25"/>
      <c r="E629" s="121"/>
      <c r="F629" s="8"/>
      <c r="G629" s="143"/>
      <c r="H629" s="142"/>
    </row>
    <row r="630" spans="1:8" ht="24" customHeight="1">
      <c r="A630" s="6"/>
      <c r="B630" s="25"/>
      <c r="C630" s="25"/>
      <c r="D630" s="25"/>
      <c r="E630" s="121"/>
      <c r="F630" s="8"/>
      <c r="G630" s="143"/>
      <c r="H630" s="142"/>
    </row>
    <row r="631" spans="1:8" ht="24" customHeight="1">
      <c r="A631" s="6"/>
      <c r="B631" s="25"/>
      <c r="C631" s="25"/>
      <c r="D631" s="25"/>
      <c r="E631" s="121"/>
      <c r="F631" s="8"/>
      <c r="G631" s="143"/>
      <c r="H631" s="142"/>
    </row>
    <row r="632" spans="1:8" ht="24" customHeight="1">
      <c r="A632" s="6"/>
      <c r="B632" s="25"/>
      <c r="C632" s="25"/>
      <c r="D632" s="25"/>
      <c r="E632" s="121"/>
      <c r="F632" s="8"/>
      <c r="G632" s="143"/>
      <c r="H632" s="142"/>
    </row>
    <row r="633" spans="1:8" ht="24" customHeight="1">
      <c r="A633" s="6"/>
      <c r="B633" s="25"/>
      <c r="C633" s="25"/>
      <c r="D633" s="25"/>
      <c r="E633" s="121"/>
      <c r="F633" s="8"/>
      <c r="G633" s="143"/>
      <c r="H633" s="142"/>
    </row>
    <row r="634" spans="1:8" ht="24" customHeight="1">
      <c r="A634" s="6"/>
      <c r="B634" s="25"/>
      <c r="C634" s="25"/>
      <c r="D634" s="25"/>
      <c r="E634" s="121"/>
      <c r="F634" s="8"/>
      <c r="G634" s="143"/>
      <c r="H634" s="142"/>
    </row>
    <row r="635" spans="1:8" ht="24" customHeight="1">
      <c r="A635" s="6"/>
      <c r="B635" s="25"/>
      <c r="C635" s="25"/>
      <c r="D635" s="25"/>
      <c r="E635" s="121"/>
      <c r="F635" s="8"/>
      <c r="G635" s="143"/>
      <c r="H635" s="142"/>
    </row>
    <row r="636" spans="1:8" ht="24" customHeight="1">
      <c r="A636" s="6"/>
      <c r="B636" s="25"/>
      <c r="C636" s="25"/>
      <c r="D636" s="25"/>
      <c r="E636" s="121"/>
      <c r="F636" s="8"/>
      <c r="G636" s="143"/>
      <c r="H636" s="142"/>
    </row>
    <row r="637" spans="1:8" ht="24" customHeight="1">
      <c r="A637" s="6"/>
      <c r="B637" s="25"/>
      <c r="C637" s="25"/>
      <c r="D637" s="25"/>
      <c r="E637" s="121"/>
      <c r="F637" s="8"/>
      <c r="G637" s="143"/>
      <c r="H637" s="142"/>
    </row>
    <row r="638" spans="1:8" ht="24" customHeight="1">
      <c r="A638" s="6"/>
      <c r="B638" s="25"/>
      <c r="C638" s="25"/>
      <c r="D638" s="25"/>
      <c r="E638" s="121"/>
      <c r="F638" s="8"/>
      <c r="G638" s="143"/>
      <c r="H638" s="142"/>
    </row>
    <row r="639" spans="1:8" ht="24" customHeight="1">
      <c r="A639" s="6"/>
      <c r="B639" s="25"/>
      <c r="C639" s="25"/>
      <c r="D639" s="25"/>
      <c r="E639" s="121"/>
      <c r="F639" s="8"/>
      <c r="G639" s="143"/>
      <c r="H639" s="142"/>
    </row>
    <row r="640" spans="1:8" ht="24" customHeight="1">
      <c r="A640" s="6"/>
      <c r="B640" s="25"/>
      <c r="C640" s="25"/>
      <c r="D640" s="25"/>
      <c r="E640" s="121"/>
      <c r="F640" s="8"/>
      <c r="G640" s="143"/>
      <c r="H640" s="142"/>
    </row>
    <row r="641" spans="1:8" ht="24" customHeight="1">
      <c r="A641" s="6"/>
      <c r="B641" s="25"/>
      <c r="C641" s="25"/>
      <c r="D641" s="25"/>
      <c r="E641" s="121"/>
      <c r="F641" s="8"/>
      <c r="G641" s="143"/>
      <c r="H641" s="142"/>
    </row>
    <row r="642" spans="1:8" ht="24" customHeight="1">
      <c r="A642" s="6"/>
      <c r="B642" s="25"/>
      <c r="C642" s="25"/>
      <c r="D642" s="25"/>
      <c r="E642" s="121"/>
      <c r="F642" s="8"/>
      <c r="G642" s="143"/>
      <c r="H642" s="142"/>
    </row>
    <row r="643" spans="1:8" ht="24" customHeight="1">
      <c r="A643" s="6"/>
      <c r="B643" s="25"/>
      <c r="C643" s="25"/>
      <c r="D643" s="25"/>
      <c r="E643" s="121"/>
      <c r="F643" s="8"/>
      <c r="G643" s="143"/>
      <c r="H643" s="142"/>
    </row>
    <row r="644" spans="1:8" ht="24" customHeight="1">
      <c r="A644" s="6"/>
      <c r="B644" s="25"/>
      <c r="C644" s="25"/>
      <c r="D644" s="25"/>
      <c r="E644" s="121"/>
      <c r="F644" s="8"/>
      <c r="G644" s="143"/>
      <c r="H644" s="142"/>
    </row>
    <row r="645" spans="1:8" ht="24" customHeight="1">
      <c r="A645" s="6"/>
      <c r="B645" s="25"/>
      <c r="C645" s="25"/>
      <c r="D645" s="25"/>
      <c r="E645" s="121"/>
      <c r="F645" s="8"/>
      <c r="G645" s="143"/>
      <c r="H645" s="142"/>
    </row>
    <row r="646" spans="1:8" ht="24" customHeight="1">
      <c r="A646" s="6"/>
      <c r="B646" s="25"/>
      <c r="C646" s="25"/>
      <c r="D646" s="25"/>
      <c r="E646" s="121"/>
      <c r="F646" s="8"/>
      <c r="G646" s="143"/>
      <c r="H646" s="142"/>
    </row>
    <row r="647" spans="1:8" ht="24" customHeight="1">
      <c r="A647" s="6"/>
      <c r="B647" s="25"/>
      <c r="C647" s="25"/>
      <c r="D647" s="25"/>
      <c r="E647" s="121"/>
      <c r="F647" s="8"/>
      <c r="G647" s="143"/>
      <c r="H647" s="142"/>
    </row>
    <row r="648" spans="1:8" ht="24" customHeight="1">
      <c r="A648" s="6"/>
      <c r="B648" s="25"/>
      <c r="C648" s="25"/>
      <c r="D648" s="25"/>
      <c r="E648" s="121"/>
      <c r="F648" s="8"/>
      <c r="G648" s="143"/>
      <c r="H648" s="142"/>
    </row>
    <row r="649" spans="1:8" ht="24" customHeight="1">
      <c r="A649" s="6"/>
      <c r="B649" s="25"/>
      <c r="C649" s="25"/>
      <c r="D649" s="25"/>
      <c r="E649" s="121"/>
      <c r="F649" s="8"/>
      <c r="G649" s="143"/>
      <c r="H649" s="142"/>
    </row>
    <row r="650" spans="1:8" ht="24" customHeight="1">
      <c r="A650" s="6"/>
      <c r="B650" s="25"/>
      <c r="C650" s="25"/>
      <c r="D650" s="25"/>
      <c r="E650" s="121"/>
      <c r="F650" s="8"/>
      <c r="G650" s="143"/>
      <c r="H650" s="142"/>
    </row>
    <row r="651" spans="1:8" ht="24" customHeight="1">
      <c r="A651" s="6"/>
      <c r="B651" s="25"/>
      <c r="C651" s="25"/>
      <c r="D651" s="25"/>
      <c r="E651" s="121"/>
      <c r="F651" s="8"/>
      <c r="G651" s="143"/>
      <c r="H651" s="142"/>
    </row>
    <row r="652" spans="1:8" ht="24" customHeight="1">
      <c r="A652" s="6"/>
      <c r="B652" s="25"/>
      <c r="C652" s="25"/>
      <c r="D652" s="25"/>
      <c r="E652" s="121"/>
      <c r="F652" s="8"/>
      <c r="G652" s="143"/>
      <c r="H652" s="142"/>
    </row>
    <row r="653" spans="1:8" ht="24" customHeight="1">
      <c r="A653" s="6"/>
      <c r="B653" s="25"/>
      <c r="C653" s="25"/>
      <c r="D653" s="25"/>
      <c r="E653" s="121"/>
      <c r="F653" s="8"/>
      <c r="G653" s="143"/>
      <c r="H653" s="142"/>
    </row>
    <row r="654" spans="1:8" ht="24" customHeight="1">
      <c r="A654" s="6"/>
      <c r="B654" s="25"/>
      <c r="C654" s="25"/>
      <c r="D654" s="25"/>
      <c r="E654" s="121"/>
      <c r="F654" s="8"/>
      <c r="G654" s="143"/>
      <c r="H654" s="142"/>
    </row>
    <row r="655" spans="1:8" ht="24" customHeight="1">
      <c r="A655" s="6"/>
      <c r="B655" s="25"/>
      <c r="C655" s="25"/>
      <c r="D655" s="25"/>
      <c r="E655" s="121"/>
      <c r="F655" s="8"/>
      <c r="G655" s="143"/>
      <c r="H655" s="142"/>
    </row>
    <row r="656" spans="1:8" ht="24" customHeight="1">
      <c r="A656" s="6"/>
      <c r="B656" s="25"/>
      <c r="C656" s="25"/>
      <c r="D656" s="25"/>
      <c r="E656" s="121"/>
      <c r="F656" s="8"/>
      <c r="G656" s="143"/>
      <c r="H656" s="142"/>
    </row>
    <row r="657" spans="1:8" ht="24" customHeight="1">
      <c r="A657" s="6"/>
      <c r="B657" s="25"/>
      <c r="C657" s="25"/>
      <c r="D657" s="25"/>
      <c r="E657" s="121"/>
      <c r="F657" s="8"/>
      <c r="G657" s="143"/>
      <c r="H657" s="142"/>
    </row>
    <row r="658" spans="1:8" ht="24" customHeight="1">
      <c r="A658" s="6"/>
      <c r="B658" s="25"/>
      <c r="C658" s="25"/>
      <c r="D658" s="25"/>
      <c r="E658" s="121"/>
      <c r="F658" s="8"/>
      <c r="G658" s="143"/>
      <c r="H658" s="142"/>
    </row>
    <row r="659" spans="1:8" ht="24" customHeight="1">
      <c r="A659" s="6"/>
      <c r="B659" s="25"/>
      <c r="C659" s="25"/>
      <c r="D659" s="25"/>
      <c r="E659" s="121"/>
      <c r="F659" s="8"/>
      <c r="G659" s="143"/>
      <c r="H659" s="142"/>
    </row>
    <row r="660" spans="1:8" ht="24" customHeight="1">
      <c r="A660" s="6"/>
      <c r="B660" s="25"/>
      <c r="C660" s="25"/>
      <c r="D660" s="25"/>
      <c r="E660" s="121"/>
      <c r="F660" s="8"/>
      <c r="G660" s="143"/>
      <c r="H660" s="142"/>
    </row>
    <row r="661" spans="1:8" ht="24" customHeight="1">
      <c r="A661" s="6"/>
      <c r="B661" s="25"/>
      <c r="C661" s="25"/>
      <c r="D661" s="25"/>
      <c r="E661" s="121"/>
      <c r="F661" s="8"/>
      <c r="G661" s="143"/>
      <c r="H661" s="142"/>
    </row>
    <row r="662" spans="1:8" ht="24" customHeight="1">
      <c r="A662" s="6"/>
      <c r="B662" s="25"/>
      <c r="C662" s="25"/>
      <c r="D662" s="25"/>
      <c r="E662" s="121"/>
      <c r="F662" s="8"/>
      <c r="G662" s="143"/>
      <c r="H662" s="142"/>
    </row>
    <row r="663" spans="1:8" ht="24" customHeight="1">
      <c r="A663" s="6"/>
      <c r="B663" s="25"/>
      <c r="C663" s="25"/>
      <c r="D663" s="25"/>
      <c r="E663" s="121"/>
      <c r="F663" s="8"/>
      <c r="G663" s="143"/>
      <c r="H663" s="142"/>
    </row>
    <row r="664" spans="1:8" ht="24" customHeight="1">
      <c r="A664" s="6"/>
      <c r="B664" s="25"/>
      <c r="C664" s="25"/>
      <c r="D664" s="25"/>
      <c r="E664" s="121"/>
      <c r="F664" s="8"/>
      <c r="G664" s="143"/>
      <c r="H664" s="142"/>
    </row>
    <row r="665" spans="1:8" ht="24" customHeight="1">
      <c r="A665" s="6"/>
      <c r="B665" s="25"/>
      <c r="C665" s="25"/>
      <c r="D665" s="25"/>
      <c r="E665" s="121"/>
      <c r="F665" s="8"/>
      <c r="G665" s="143"/>
      <c r="H665" s="142"/>
    </row>
    <row r="666" spans="1:8" ht="24" customHeight="1">
      <c r="A666" s="6"/>
      <c r="B666" s="25"/>
      <c r="C666" s="25"/>
      <c r="D666" s="25"/>
      <c r="E666" s="121"/>
      <c r="F666" s="8"/>
      <c r="G666" s="143"/>
      <c r="H666" s="142"/>
    </row>
    <row r="667" spans="1:8" ht="24" customHeight="1">
      <c r="A667" s="6"/>
      <c r="B667" s="25"/>
      <c r="C667" s="25"/>
      <c r="D667" s="25"/>
      <c r="E667" s="121"/>
      <c r="F667" s="8"/>
      <c r="G667" s="143"/>
      <c r="H667" s="142"/>
    </row>
    <row r="668" spans="1:8" ht="24" customHeight="1">
      <c r="A668" s="6"/>
      <c r="B668" s="25"/>
      <c r="C668" s="25"/>
      <c r="D668" s="25"/>
      <c r="E668" s="121"/>
      <c r="F668" s="8"/>
      <c r="G668" s="143"/>
      <c r="H668" s="142"/>
    </row>
    <row r="669" spans="1:8">
      <c r="A669" s="6"/>
      <c r="B669" s="25"/>
      <c r="C669" s="25"/>
      <c r="D669" s="25"/>
      <c r="E669" s="121"/>
      <c r="F669" s="8"/>
      <c r="G669" s="143"/>
      <c r="H669" s="142"/>
    </row>
    <row r="670" spans="1:8">
      <c r="A670" s="6"/>
      <c r="B670" s="25"/>
      <c r="C670" s="25"/>
      <c r="D670" s="25"/>
      <c r="E670" s="121"/>
      <c r="F670" s="8"/>
      <c r="G670" s="143"/>
      <c r="H670" s="142"/>
    </row>
    <row r="671" spans="1:8">
      <c r="A671" s="6"/>
      <c r="B671" s="25"/>
      <c r="C671" s="25"/>
      <c r="D671" s="25"/>
      <c r="E671" s="121"/>
      <c r="F671" s="8"/>
      <c r="G671" s="143"/>
      <c r="H671" s="142"/>
    </row>
    <row r="672" spans="1:8">
      <c r="A672" s="6"/>
      <c r="B672" s="25"/>
      <c r="C672" s="25"/>
      <c r="D672" s="25"/>
      <c r="E672" s="121"/>
      <c r="F672" s="8"/>
      <c r="G672" s="143"/>
      <c r="H672" s="142"/>
    </row>
    <row r="673" spans="1:8">
      <c r="A673" s="6"/>
      <c r="B673" s="25"/>
      <c r="C673" s="25"/>
      <c r="D673" s="25"/>
      <c r="E673" s="121"/>
      <c r="F673" s="8"/>
      <c r="G673" s="143"/>
      <c r="H673" s="142"/>
    </row>
    <row r="674" spans="1:8">
      <c r="A674" s="6"/>
      <c r="B674" s="25"/>
      <c r="C674" s="25"/>
      <c r="D674" s="25"/>
      <c r="E674" s="121"/>
      <c r="F674" s="8"/>
      <c r="G674" s="143"/>
      <c r="H674" s="142"/>
    </row>
    <row r="675" spans="1:8">
      <c r="A675" s="6"/>
      <c r="B675" s="25"/>
      <c r="C675" s="25"/>
      <c r="D675" s="25"/>
      <c r="E675" s="121"/>
      <c r="F675" s="8"/>
      <c r="G675" s="143"/>
      <c r="H675" s="142"/>
    </row>
    <row r="676" spans="1:8">
      <c r="A676" s="6"/>
      <c r="B676" s="25"/>
      <c r="C676" s="25"/>
      <c r="D676" s="25"/>
      <c r="E676" s="121"/>
      <c r="F676" s="8"/>
      <c r="G676" s="143"/>
      <c r="H676" s="142"/>
    </row>
    <row r="677" spans="1:8">
      <c r="A677" s="6"/>
      <c r="B677" s="25"/>
      <c r="C677" s="25"/>
      <c r="D677" s="25"/>
      <c r="E677" s="121"/>
      <c r="F677" s="8"/>
      <c r="G677" s="143"/>
      <c r="H677" s="142"/>
    </row>
    <row r="678" spans="1:8">
      <c r="A678" s="6"/>
      <c r="B678" s="25"/>
      <c r="C678" s="25"/>
      <c r="D678" s="25"/>
      <c r="E678" s="121"/>
      <c r="F678" s="8"/>
      <c r="G678" s="143"/>
      <c r="H678" s="142"/>
    </row>
    <row r="679" spans="1:8">
      <c r="A679" s="6"/>
      <c r="B679" s="25"/>
      <c r="C679" s="25"/>
      <c r="D679" s="25"/>
      <c r="E679" s="121"/>
      <c r="F679" s="8"/>
      <c r="G679" s="143"/>
      <c r="H679" s="142"/>
    </row>
    <row r="680" spans="1:8">
      <c r="A680" s="6"/>
      <c r="B680" s="25"/>
      <c r="C680" s="25"/>
      <c r="D680" s="25"/>
      <c r="E680" s="121"/>
      <c r="F680" s="8"/>
      <c r="G680" s="143"/>
      <c r="H680" s="142"/>
    </row>
    <row r="681" spans="1:8">
      <c r="A681" s="6"/>
      <c r="B681" s="25"/>
      <c r="C681" s="25"/>
      <c r="D681" s="25"/>
      <c r="E681" s="121"/>
      <c r="F681" s="8"/>
      <c r="G681" s="143"/>
      <c r="H681" s="142"/>
    </row>
    <row r="682" spans="1:8">
      <c r="A682" s="6"/>
      <c r="B682" s="25"/>
      <c r="C682" s="25"/>
      <c r="D682" s="25"/>
      <c r="E682" s="121"/>
      <c r="F682" s="8"/>
      <c r="G682" s="143"/>
      <c r="H682" s="142"/>
    </row>
    <row r="683" spans="1:8">
      <c r="A683" s="6"/>
      <c r="B683" s="25"/>
      <c r="C683" s="25"/>
      <c r="D683" s="25"/>
      <c r="E683" s="121"/>
      <c r="F683" s="8"/>
      <c r="G683" s="143"/>
      <c r="H683" s="142"/>
    </row>
    <row r="684" spans="1:8">
      <c r="A684" s="6"/>
      <c r="B684" s="25"/>
      <c r="C684" s="25"/>
      <c r="D684" s="25"/>
      <c r="E684" s="121"/>
      <c r="F684" s="8"/>
      <c r="G684" s="143"/>
      <c r="H684" s="142"/>
    </row>
    <row r="685" spans="1:8">
      <c r="A685" s="6"/>
      <c r="B685" s="25"/>
      <c r="C685" s="25"/>
      <c r="D685" s="25"/>
      <c r="E685" s="121"/>
      <c r="F685" s="8"/>
      <c r="G685" s="143"/>
      <c r="H685" s="142"/>
    </row>
    <row r="686" spans="1:8">
      <c r="A686" s="6"/>
      <c r="B686" s="25"/>
      <c r="C686" s="25"/>
      <c r="D686" s="25"/>
      <c r="E686" s="121"/>
      <c r="F686" s="8"/>
      <c r="G686" s="143"/>
      <c r="H686" s="142"/>
    </row>
    <row r="687" spans="1:8">
      <c r="A687" s="6"/>
      <c r="B687" s="25"/>
      <c r="C687" s="25"/>
      <c r="D687" s="25"/>
      <c r="E687" s="121"/>
      <c r="F687" s="8"/>
      <c r="G687" s="143"/>
      <c r="H687" s="142"/>
    </row>
    <row r="688" spans="1:8">
      <c r="A688" s="6"/>
      <c r="B688" s="25"/>
      <c r="C688" s="25"/>
      <c r="D688" s="25"/>
      <c r="E688" s="121"/>
      <c r="F688" s="8"/>
      <c r="G688" s="143"/>
      <c r="H688" s="142"/>
    </row>
    <row r="689" spans="1:8">
      <c r="A689" s="6"/>
      <c r="B689" s="25"/>
      <c r="C689" s="25"/>
      <c r="D689" s="25"/>
      <c r="E689" s="121"/>
      <c r="F689" s="8"/>
      <c r="G689" s="143"/>
      <c r="H689" s="142"/>
    </row>
    <row r="690" spans="1:8">
      <c r="A690" s="6"/>
      <c r="B690" s="25"/>
      <c r="C690" s="25"/>
      <c r="D690" s="25"/>
      <c r="E690" s="121"/>
      <c r="F690" s="8"/>
      <c r="G690" s="143"/>
      <c r="H690" s="142"/>
    </row>
    <row r="691" spans="1:8">
      <c r="A691" s="6"/>
      <c r="B691" s="25"/>
      <c r="C691" s="25"/>
      <c r="D691" s="25"/>
      <c r="E691" s="121"/>
      <c r="F691" s="8"/>
      <c r="G691" s="143"/>
      <c r="H691" s="142"/>
    </row>
    <row r="692" spans="1:8">
      <c r="A692" s="6"/>
      <c r="B692" s="25"/>
      <c r="C692" s="25"/>
      <c r="D692" s="25"/>
      <c r="E692" s="121"/>
      <c r="F692" s="8"/>
      <c r="G692" s="143"/>
      <c r="H692" s="142"/>
    </row>
    <row r="693" spans="1:8">
      <c r="A693" s="6"/>
      <c r="B693" s="25"/>
      <c r="C693" s="25"/>
      <c r="D693" s="25"/>
      <c r="E693" s="121"/>
      <c r="F693" s="8"/>
      <c r="G693" s="143"/>
      <c r="H693" s="142"/>
    </row>
    <row r="694" spans="1:8">
      <c r="A694" s="6"/>
      <c r="B694" s="25"/>
      <c r="C694" s="25"/>
      <c r="D694" s="25"/>
      <c r="E694" s="121"/>
      <c r="F694" s="8"/>
      <c r="G694" s="143"/>
      <c r="H694" s="142"/>
    </row>
    <row r="695" spans="1:8">
      <c r="A695" s="6"/>
      <c r="B695" s="25"/>
      <c r="C695" s="25"/>
      <c r="D695" s="25"/>
      <c r="E695" s="121"/>
      <c r="F695" s="8"/>
      <c r="G695" s="143"/>
      <c r="H695" s="142"/>
    </row>
    <row r="696" spans="1:8">
      <c r="A696" s="6"/>
      <c r="B696" s="25"/>
      <c r="C696" s="25"/>
      <c r="D696" s="25"/>
      <c r="E696" s="121"/>
      <c r="F696" s="8"/>
      <c r="G696" s="143"/>
      <c r="H696" s="142"/>
    </row>
    <row r="697" spans="1:8">
      <c r="A697" s="6"/>
      <c r="B697" s="25"/>
      <c r="C697" s="25"/>
      <c r="D697" s="25"/>
      <c r="E697" s="121"/>
      <c r="F697" s="8"/>
      <c r="G697" s="143"/>
      <c r="H697" s="142"/>
    </row>
    <row r="698" spans="1:8">
      <c r="A698" s="6"/>
      <c r="B698" s="25"/>
      <c r="C698" s="25"/>
      <c r="D698" s="25"/>
      <c r="E698" s="121"/>
      <c r="F698" s="8"/>
      <c r="G698" s="143"/>
      <c r="H698" s="142"/>
    </row>
    <row r="699" spans="1:8">
      <c r="A699" s="6"/>
      <c r="B699" s="25"/>
      <c r="C699" s="25"/>
      <c r="D699" s="25"/>
      <c r="E699" s="121"/>
      <c r="F699" s="8"/>
      <c r="G699" s="143"/>
      <c r="H699" s="142"/>
    </row>
    <row r="700" spans="1:8">
      <c r="A700" s="6"/>
      <c r="B700" s="25"/>
      <c r="C700" s="25"/>
      <c r="D700" s="25"/>
      <c r="E700" s="121"/>
      <c r="F700" s="8"/>
      <c r="G700" s="143"/>
      <c r="H700" s="142"/>
    </row>
    <row r="701" spans="1:8">
      <c r="A701" s="6"/>
      <c r="B701" s="25"/>
      <c r="C701" s="25"/>
      <c r="D701" s="25"/>
      <c r="E701" s="121"/>
      <c r="F701" s="8"/>
      <c r="G701" s="143"/>
      <c r="H701" s="142"/>
    </row>
    <row r="702" spans="1:8">
      <c r="A702" s="6"/>
      <c r="B702" s="25"/>
      <c r="C702" s="25"/>
      <c r="D702" s="25"/>
      <c r="E702" s="121"/>
      <c r="F702" s="8"/>
      <c r="G702" s="143"/>
      <c r="H702" s="142"/>
    </row>
    <row r="703" spans="1:8">
      <c r="A703" s="6"/>
      <c r="B703" s="25"/>
      <c r="C703" s="25"/>
      <c r="D703" s="25"/>
      <c r="E703" s="121"/>
      <c r="F703" s="8"/>
      <c r="G703" s="143"/>
      <c r="H703" s="142"/>
    </row>
    <row r="704" spans="1:8">
      <c r="A704" s="6"/>
      <c r="B704" s="25"/>
      <c r="C704" s="25"/>
      <c r="D704" s="25"/>
      <c r="E704" s="121"/>
      <c r="F704" s="8"/>
      <c r="G704" s="143"/>
      <c r="H704" s="142"/>
    </row>
    <row r="705" spans="1:8">
      <c r="A705" s="6"/>
      <c r="B705" s="25"/>
      <c r="C705" s="25"/>
      <c r="D705" s="25"/>
      <c r="E705" s="121"/>
      <c r="F705" s="8"/>
      <c r="G705" s="143"/>
      <c r="H705" s="142"/>
    </row>
    <row r="706" spans="1:8">
      <c r="A706" s="6"/>
      <c r="B706" s="25"/>
      <c r="C706" s="25"/>
      <c r="D706" s="25"/>
      <c r="E706" s="121"/>
      <c r="F706" s="8"/>
      <c r="G706" s="143"/>
      <c r="H706" s="142"/>
    </row>
    <row r="707" spans="1:8">
      <c r="A707" s="6"/>
      <c r="B707" s="25"/>
      <c r="C707" s="25"/>
      <c r="D707" s="25"/>
      <c r="E707" s="121"/>
      <c r="F707" s="8"/>
      <c r="G707" s="143"/>
      <c r="H707" s="142"/>
    </row>
    <row r="708" spans="1:8">
      <c r="A708" s="6"/>
      <c r="B708" s="25"/>
      <c r="C708" s="25"/>
      <c r="D708" s="25"/>
      <c r="E708" s="121"/>
      <c r="F708" s="8"/>
      <c r="G708" s="143"/>
      <c r="H708" s="142"/>
    </row>
    <row r="709" spans="1:8">
      <c r="A709" s="6"/>
      <c r="B709" s="25"/>
      <c r="C709" s="25"/>
      <c r="D709" s="25"/>
      <c r="E709" s="121"/>
      <c r="F709" s="8"/>
      <c r="G709" s="143"/>
      <c r="H709" s="142"/>
    </row>
    <row r="710" spans="1:8">
      <c r="A710" s="6"/>
      <c r="B710" s="25"/>
      <c r="C710" s="25"/>
      <c r="D710" s="25"/>
      <c r="E710" s="121"/>
      <c r="F710" s="8"/>
      <c r="G710" s="143"/>
      <c r="H710" s="142"/>
    </row>
    <row r="711" spans="1:8">
      <c r="A711" s="6"/>
      <c r="B711" s="25"/>
      <c r="C711" s="25"/>
      <c r="D711" s="25"/>
      <c r="E711" s="121"/>
      <c r="F711" s="8"/>
      <c r="G711" s="143"/>
      <c r="H711" s="142"/>
    </row>
    <row r="712" spans="1:8">
      <c r="A712" s="6"/>
      <c r="B712" s="25"/>
      <c r="C712" s="25"/>
      <c r="D712" s="25"/>
      <c r="E712" s="121"/>
      <c r="F712" s="8"/>
      <c r="G712" s="143"/>
      <c r="H712" s="142"/>
    </row>
    <row r="713" spans="1:8">
      <c r="A713" s="6"/>
      <c r="B713" s="25"/>
      <c r="C713" s="25"/>
      <c r="D713" s="25"/>
      <c r="E713" s="121"/>
      <c r="F713" s="8"/>
      <c r="G713" s="143"/>
      <c r="H713" s="142"/>
    </row>
    <row r="714" spans="1:8">
      <c r="A714" s="6"/>
      <c r="B714" s="25"/>
      <c r="C714" s="25"/>
      <c r="D714" s="25"/>
      <c r="E714" s="121"/>
      <c r="F714" s="8"/>
      <c r="G714" s="143"/>
      <c r="H714" s="142"/>
    </row>
    <row r="715" spans="1:8">
      <c r="A715" s="6"/>
      <c r="B715" s="25"/>
      <c r="C715" s="25"/>
      <c r="D715" s="25"/>
      <c r="E715" s="121"/>
      <c r="F715" s="8"/>
      <c r="G715" s="143"/>
      <c r="H715" s="142"/>
    </row>
    <row r="716" spans="1:8">
      <c r="A716" s="6"/>
      <c r="B716" s="25"/>
      <c r="C716" s="25"/>
      <c r="D716" s="25"/>
      <c r="E716" s="121"/>
      <c r="F716" s="8"/>
      <c r="G716" s="143"/>
      <c r="H716" s="142"/>
    </row>
    <row r="717" spans="1:8">
      <c r="A717" s="6"/>
      <c r="B717" s="25"/>
      <c r="C717" s="25"/>
      <c r="D717" s="25"/>
      <c r="E717" s="121"/>
      <c r="F717" s="8"/>
      <c r="G717" s="143"/>
      <c r="H717" s="142"/>
    </row>
    <row r="718" spans="1:8">
      <c r="A718" s="6"/>
      <c r="B718" s="25"/>
      <c r="C718" s="25"/>
      <c r="D718" s="25"/>
      <c r="E718" s="121"/>
      <c r="F718" s="8"/>
      <c r="G718" s="143"/>
      <c r="H718" s="142"/>
    </row>
    <row r="719" spans="1:8">
      <c r="A719" s="6"/>
      <c r="B719" s="25"/>
      <c r="C719" s="25"/>
      <c r="D719" s="25"/>
      <c r="E719" s="121"/>
      <c r="F719" s="8"/>
      <c r="G719" s="143"/>
      <c r="H719" s="142"/>
    </row>
    <row r="720" spans="1:8">
      <c r="A720" s="6"/>
      <c r="B720" s="25"/>
      <c r="C720" s="25"/>
      <c r="D720" s="25"/>
      <c r="E720" s="121"/>
      <c r="F720" s="8"/>
      <c r="G720" s="143"/>
      <c r="H720" s="142"/>
    </row>
    <row r="721" spans="1:8">
      <c r="A721" s="6"/>
      <c r="B721" s="25"/>
      <c r="C721" s="25"/>
      <c r="D721" s="25"/>
      <c r="E721" s="121"/>
      <c r="F721" s="8"/>
      <c r="G721" s="143"/>
      <c r="H721" s="142"/>
    </row>
    <row r="722" spans="1:8">
      <c r="A722" s="6"/>
      <c r="B722" s="25"/>
      <c r="C722" s="25"/>
      <c r="D722" s="25"/>
      <c r="E722" s="121"/>
      <c r="F722" s="8"/>
      <c r="G722" s="143"/>
      <c r="H722" s="142"/>
    </row>
    <row r="723" spans="1:8">
      <c r="A723" s="6"/>
      <c r="B723" s="25"/>
      <c r="C723" s="25"/>
      <c r="D723" s="25"/>
      <c r="E723" s="121"/>
      <c r="F723" s="8"/>
      <c r="G723" s="143"/>
      <c r="H723" s="142"/>
    </row>
    <row r="724" spans="1:8">
      <c r="A724" s="6"/>
      <c r="B724" s="25"/>
      <c r="C724" s="25"/>
      <c r="D724" s="25"/>
      <c r="E724" s="121"/>
      <c r="F724" s="8"/>
      <c r="G724" s="143"/>
      <c r="H724" s="142"/>
    </row>
    <row r="725" spans="1:8">
      <c r="A725" s="6"/>
      <c r="B725" s="25"/>
      <c r="C725" s="25"/>
      <c r="D725" s="25"/>
      <c r="E725" s="121"/>
      <c r="F725" s="8"/>
      <c r="G725" s="143"/>
      <c r="H725" s="142"/>
    </row>
    <row r="726" spans="1:8">
      <c r="A726" s="6"/>
      <c r="B726" s="25"/>
      <c r="C726" s="25"/>
      <c r="D726" s="25"/>
      <c r="E726" s="121"/>
      <c r="F726" s="8"/>
      <c r="G726" s="143"/>
      <c r="H726" s="142"/>
    </row>
    <row r="727" spans="1:8">
      <c r="A727" s="6"/>
      <c r="B727" s="25"/>
      <c r="C727" s="25"/>
      <c r="D727" s="25"/>
      <c r="E727" s="121"/>
      <c r="F727" s="8"/>
      <c r="G727" s="143"/>
      <c r="H727" s="142"/>
    </row>
    <row r="728" spans="1:8">
      <c r="A728" s="6"/>
      <c r="B728" s="25"/>
      <c r="C728" s="25"/>
      <c r="D728" s="25"/>
      <c r="E728" s="121"/>
      <c r="F728" s="8"/>
      <c r="G728" s="143"/>
      <c r="H728" s="142"/>
    </row>
    <row r="729" spans="1:8">
      <c r="A729" s="6"/>
      <c r="B729" s="25"/>
      <c r="C729" s="25"/>
      <c r="D729" s="25"/>
      <c r="E729" s="121"/>
      <c r="F729" s="8"/>
      <c r="G729" s="143"/>
      <c r="H729" s="142"/>
    </row>
    <row r="730" spans="1:8">
      <c r="A730" s="6"/>
      <c r="B730" s="25"/>
      <c r="C730" s="25"/>
      <c r="D730" s="25"/>
      <c r="E730" s="121"/>
      <c r="F730" s="8"/>
      <c r="G730" s="143"/>
      <c r="H730" s="142"/>
    </row>
    <row r="731" spans="1:8">
      <c r="A731" s="6"/>
      <c r="B731" s="25"/>
      <c r="C731" s="25"/>
      <c r="D731" s="25"/>
      <c r="E731" s="121"/>
      <c r="F731" s="8"/>
      <c r="G731" s="143"/>
      <c r="H731" s="142"/>
    </row>
    <row r="732" spans="1:8">
      <c r="A732" s="6"/>
      <c r="B732" s="25"/>
      <c r="C732" s="25"/>
      <c r="D732" s="25"/>
      <c r="E732" s="121"/>
      <c r="F732" s="8"/>
      <c r="G732" s="143"/>
      <c r="H732" s="142"/>
    </row>
    <row r="733" spans="1:8">
      <c r="A733" s="6"/>
      <c r="B733" s="25"/>
      <c r="C733" s="25"/>
      <c r="D733" s="25"/>
      <c r="E733" s="121"/>
      <c r="F733" s="8"/>
      <c r="G733" s="143"/>
      <c r="H733" s="142"/>
    </row>
    <row r="734" spans="1:8">
      <c r="A734" s="6"/>
      <c r="B734" s="25"/>
      <c r="C734" s="25"/>
      <c r="D734" s="25"/>
      <c r="E734" s="121"/>
      <c r="F734" s="8"/>
      <c r="G734" s="143"/>
      <c r="H734" s="142"/>
    </row>
    <row r="735" spans="1:8">
      <c r="A735" s="6"/>
      <c r="B735" s="25"/>
      <c r="C735" s="25"/>
      <c r="D735" s="25"/>
      <c r="E735" s="121"/>
      <c r="F735" s="8"/>
      <c r="G735" s="143"/>
      <c r="H735" s="142"/>
    </row>
    <row r="736" spans="1:8">
      <c r="A736" s="6"/>
      <c r="B736" s="25"/>
      <c r="C736" s="25"/>
      <c r="D736" s="25"/>
      <c r="E736" s="121"/>
      <c r="F736" s="8"/>
      <c r="G736" s="143"/>
      <c r="H736" s="142"/>
    </row>
    <row r="737" spans="1:8">
      <c r="A737" s="6"/>
      <c r="B737" s="25"/>
      <c r="C737" s="25"/>
      <c r="D737" s="25"/>
      <c r="E737" s="121"/>
      <c r="F737" s="8"/>
      <c r="G737" s="143"/>
      <c r="H737" s="142"/>
    </row>
    <row r="738" spans="1:8">
      <c r="A738" s="6"/>
      <c r="B738" s="25"/>
      <c r="C738" s="25"/>
      <c r="D738" s="25"/>
      <c r="E738" s="121"/>
      <c r="F738" s="8"/>
      <c r="G738" s="143"/>
      <c r="H738" s="142"/>
    </row>
    <row r="739" spans="1:8">
      <c r="A739" s="6"/>
      <c r="B739" s="25"/>
      <c r="C739" s="25"/>
      <c r="D739" s="25"/>
      <c r="E739" s="121"/>
      <c r="F739" s="8"/>
      <c r="G739" s="143"/>
      <c r="H739" s="142"/>
    </row>
    <row r="740" spans="1:8">
      <c r="A740" s="6"/>
      <c r="B740" s="25"/>
      <c r="C740" s="25"/>
      <c r="D740" s="25"/>
      <c r="E740" s="121"/>
      <c r="F740" s="8"/>
      <c r="G740" s="143"/>
      <c r="H740" s="142"/>
    </row>
    <row r="741" spans="1:8">
      <c r="A741" s="6"/>
      <c r="B741" s="25"/>
      <c r="C741" s="25"/>
      <c r="D741" s="25"/>
      <c r="E741" s="121"/>
      <c r="F741" s="8"/>
      <c r="G741" s="143"/>
      <c r="H741" s="142"/>
    </row>
    <row r="742" spans="1:8">
      <c r="A742" s="6"/>
      <c r="B742" s="25"/>
      <c r="C742" s="25"/>
      <c r="D742" s="25"/>
      <c r="E742" s="121"/>
      <c r="F742" s="8"/>
      <c r="G742" s="143"/>
      <c r="H742" s="142"/>
    </row>
    <row r="743" spans="1:8">
      <c r="A743" s="6"/>
      <c r="B743" s="25"/>
      <c r="C743" s="25"/>
      <c r="D743" s="25"/>
      <c r="E743" s="121"/>
      <c r="F743" s="8"/>
      <c r="G743" s="143"/>
      <c r="H743" s="142"/>
    </row>
    <row r="744" spans="1:8">
      <c r="A744" s="6"/>
      <c r="B744" s="25"/>
      <c r="C744" s="25"/>
      <c r="D744" s="25"/>
      <c r="E744" s="121"/>
      <c r="F744" s="8"/>
      <c r="G744" s="143"/>
      <c r="H744" s="142"/>
    </row>
    <row r="745" spans="1:8">
      <c r="A745" s="6"/>
      <c r="B745" s="25"/>
      <c r="C745" s="25"/>
      <c r="D745" s="25"/>
      <c r="E745" s="121"/>
      <c r="F745" s="8"/>
      <c r="G745" s="143"/>
      <c r="H745" s="142"/>
    </row>
    <row r="746" spans="1:8">
      <c r="A746" s="6"/>
      <c r="B746" s="25"/>
      <c r="C746" s="25"/>
      <c r="D746" s="25"/>
      <c r="E746" s="121"/>
      <c r="F746" s="8"/>
      <c r="G746" s="143"/>
      <c r="H746" s="142"/>
    </row>
    <row r="747" spans="1:8">
      <c r="A747" s="6"/>
      <c r="B747" s="25"/>
      <c r="C747" s="25"/>
      <c r="D747" s="25"/>
      <c r="E747" s="121"/>
      <c r="F747" s="8"/>
      <c r="G747" s="143"/>
      <c r="H747" s="142"/>
    </row>
    <row r="748" spans="1:8">
      <c r="A748" s="6"/>
      <c r="B748" s="25"/>
      <c r="C748" s="25"/>
      <c r="D748" s="25"/>
      <c r="E748" s="121"/>
      <c r="F748" s="8"/>
      <c r="G748" s="143"/>
      <c r="H748" s="142"/>
    </row>
    <row r="749" spans="1:8">
      <c r="A749" s="6"/>
      <c r="B749" s="25"/>
      <c r="C749" s="25"/>
      <c r="D749" s="25"/>
      <c r="E749" s="121"/>
      <c r="F749" s="8"/>
      <c r="G749" s="143"/>
      <c r="H749" s="142"/>
    </row>
    <row r="750" spans="1:8">
      <c r="A750" s="6"/>
      <c r="B750" s="25"/>
      <c r="C750" s="25"/>
      <c r="D750" s="25"/>
      <c r="E750" s="121"/>
      <c r="F750" s="8"/>
      <c r="G750" s="143"/>
      <c r="H750" s="142"/>
    </row>
    <row r="751" spans="1:8">
      <c r="A751" s="6"/>
      <c r="B751" s="25"/>
      <c r="C751" s="25"/>
      <c r="D751" s="25"/>
      <c r="E751" s="121"/>
      <c r="F751" s="8"/>
      <c r="G751" s="143"/>
      <c r="H751" s="142"/>
    </row>
    <row r="752" spans="1:8">
      <c r="A752" s="6"/>
      <c r="B752" s="25"/>
      <c r="C752" s="25"/>
      <c r="D752" s="25"/>
      <c r="E752" s="121"/>
      <c r="F752" s="8"/>
      <c r="G752" s="143"/>
      <c r="H752" s="142"/>
    </row>
    <row r="753" spans="1:8">
      <c r="A753" s="6"/>
      <c r="B753" s="25"/>
      <c r="C753" s="25"/>
      <c r="D753" s="25"/>
      <c r="E753" s="121"/>
      <c r="F753" s="8"/>
      <c r="G753" s="143"/>
      <c r="H753" s="142"/>
    </row>
    <row r="754" spans="1:8">
      <c r="A754" s="6"/>
      <c r="B754" s="25"/>
      <c r="C754" s="25"/>
      <c r="D754" s="25"/>
      <c r="E754" s="121"/>
      <c r="F754" s="8"/>
      <c r="G754" s="143"/>
      <c r="H754" s="142"/>
    </row>
    <row r="755" spans="1:8">
      <c r="A755" s="6"/>
      <c r="B755" s="25"/>
      <c r="C755" s="25"/>
      <c r="D755" s="25"/>
      <c r="E755" s="121"/>
      <c r="F755" s="8"/>
      <c r="G755" s="143"/>
      <c r="H755" s="142"/>
    </row>
    <row r="756" spans="1:8">
      <c r="A756" s="6"/>
      <c r="B756" s="25"/>
      <c r="C756" s="25"/>
      <c r="D756" s="25"/>
      <c r="E756" s="121"/>
      <c r="F756" s="8"/>
      <c r="G756" s="143"/>
      <c r="H756" s="142"/>
    </row>
    <row r="757" spans="1:8">
      <c r="A757" s="6"/>
      <c r="B757" s="25"/>
      <c r="C757" s="25"/>
      <c r="D757" s="25"/>
      <c r="E757" s="121"/>
      <c r="F757" s="8"/>
      <c r="G757" s="143"/>
      <c r="H757" s="142"/>
    </row>
    <row r="758" spans="1:8">
      <c r="A758" s="6"/>
      <c r="B758" s="25"/>
      <c r="C758" s="25"/>
      <c r="D758" s="25"/>
      <c r="E758" s="121"/>
      <c r="F758" s="8"/>
      <c r="G758" s="143"/>
      <c r="H758" s="142"/>
    </row>
    <row r="759" spans="1:8">
      <c r="A759" s="6"/>
      <c r="B759" s="25"/>
      <c r="C759" s="25"/>
      <c r="D759" s="25"/>
      <c r="E759" s="121"/>
      <c r="F759" s="8"/>
      <c r="G759" s="143"/>
      <c r="H759" s="142"/>
    </row>
    <row r="760" spans="1:8">
      <c r="A760" s="6"/>
      <c r="B760" s="25"/>
      <c r="C760" s="25"/>
      <c r="D760" s="25"/>
      <c r="E760" s="121"/>
      <c r="F760" s="8"/>
      <c r="G760" s="143"/>
      <c r="H760" s="142"/>
    </row>
    <row r="761" spans="1:8">
      <c r="A761" s="6"/>
      <c r="B761" s="25"/>
      <c r="C761" s="25"/>
      <c r="D761" s="25"/>
      <c r="E761" s="121"/>
      <c r="F761" s="8"/>
      <c r="G761" s="143"/>
      <c r="H761" s="142"/>
    </row>
    <row r="762" spans="1:8">
      <c r="A762" s="6"/>
      <c r="B762" s="25"/>
      <c r="C762" s="25"/>
      <c r="D762" s="25"/>
      <c r="E762" s="121"/>
      <c r="F762" s="8"/>
      <c r="G762" s="143"/>
      <c r="H762" s="142"/>
    </row>
    <row r="763" spans="1:8">
      <c r="A763" s="6"/>
      <c r="B763" s="25"/>
      <c r="C763" s="25"/>
      <c r="D763" s="25"/>
      <c r="E763" s="121"/>
      <c r="F763" s="8"/>
      <c r="G763" s="143"/>
      <c r="H763" s="142"/>
    </row>
    <row r="764" spans="1:8">
      <c r="A764" s="6"/>
      <c r="B764" s="25"/>
      <c r="C764" s="25"/>
      <c r="D764" s="25"/>
      <c r="E764" s="121"/>
      <c r="F764" s="8"/>
      <c r="G764" s="143"/>
      <c r="H764" s="142"/>
    </row>
    <row r="765" spans="1:8">
      <c r="A765" s="6"/>
      <c r="B765" s="25"/>
      <c r="C765" s="25"/>
      <c r="D765" s="25"/>
      <c r="E765" s="121"/>
      <c r="F765" s="8"/>
      <c r="G765" s="143"/>
      <c r="H765" s="142"/>
    </row>
    <row r="766" spans="1:8">
      <c r="A766" s="6"/>
      <c r="B766" s="25"/>
      <c r="C766" s="25"/>
      <c r="D766" s="25"/>
      <c r="E766" s="121"/>
      <c r="F766" s="8"/>
      <c r="G766" s="143"/>
      <c r="H766" s="142"/>
    </row>
    <row r="767" spans="1:8">
      <c r="A767" s="6"/>
      <c r="B767" s="25"/>
      <c r="C767" s="25"/>
      <c r="D767" s="25"/>
      <c r="E767" s="121"/>
      <c r="F767" s="8"/>
      <c r="G767" s="143"/>
      <c r="H767" s="142"/>
    </row>
    <row r="768" spans="1:8">
      <c r="A768" s="6"/>
      <c r="B768" s="25"/>
      <c r="C768" s="25"/>
      <c r="D768" s="25"/>
      <c r="E768" s="121"/>
      <c r="F768" s="8"/>
      <c r="G768" s="143"/>
      <c r="H768" s="142"/>
    </row>
    <row r="769" spans="1:8">
      <c r="A769" s="6"/>
      <c r="B769" s="25"/>
      <c r="C769" s="25"/>
      <c r="D769" s="25"/>
      <c r="E769" s="121"/>
      <c r="F769" s="8"/>
      <c r="G769" s="143"/>
      <c r="H769" s="142"/>
    </row>
    <row r="770" spans="1:8">
      <c r="A770" s="6"/>
      <c r="B770" s="25"/>
      <c r="C770" s="25"/>
      <c r="D770" s="25"/>
      <c r="E770" s="121"/>
      <c r="F770" s="8"/>
      <c r="G770" s="143"/>
      <c r="H770" s="142"/>
    </row>
    <row r="771" spans="1:8">
      <c r="A771" s="6"/>
      <c r="B771" s="25"/>
      <c r="C771" s="25"/>
      <c r="D771" s="25"/>
      <c r="E771" s="121"/>
      <c r="F771" s="8"/>
      <c r="G771" s="143"/>
      <c r="H771" s="142"/>
    </row>
    <row r="772" spans="1:8">
      <c r="A772" s="6"/>
      <c r="B772" s="25"/>
      <c r="C772" s="25"/>
      <c r="D772" s="25"/>
      <c r="E772" s="121"/>
      <c r="F772" s="8"/>
      <c r="G772" s="143"/>
      <c r="H772" s="142"/>
    </row>
    <row r="773" spans="1:8">
      <c r="A773" s="6"/>
      <c r="B773" s="25"/>
      <c r="C773" s="25"/>
      <c r="D773" s="25"/>
      <c r="E773" s="121"/>
      <c r="F773" s="8"/>
      <c r="G773" s="143"/>
      <c r="H773" s="142"/>
    </row>
    <row r="774" spans="1:8">
      <c r="A774" s="6"/>
      <c r="B774" s="25"/>
      <c r="C774" s="25"/>
      <c r="D774" s="25"/>
      <c r="E774" s="121"/>
      <c r="F774" s="8"/>
      <c r="G774" s="143"/>
      <c r="H774" s="142"/>
    </row>
    <row r="775" spans="1:8">
      <c r="A775" s="6"/>
      <c r="B775" s="25"/>
      <c r="C775" s="25"/>
      <c r="D775" s="25"/>
      <c r="E775" s="121"/>
      <c r="F775" s="8"/>
      <c r="G775" s="143"/>
      <c r="H775" s="142"/>
    </row>
    <row r="776" spans="1:8">
      <c r="A776" s="6"/>
      <c r="B776" s="25"/>
      <c r="C776" s="25"/>
      <c r="D776" s="25"/>
      <c r="E776" s="121"/>
      <c r="F776" s="8"/>
      <c r="G776" s="143"/>
      <c r="H776" s="142"/>
    </row>
    <row r="777" spans="1:8">
      <c r="A777" s="6"/>
      <c r="B777" s="25"/>
      <c r="C777" s="25"/>
      <c r="D777" s="25"/>
      <c r="E777" s="121"/>
      <c r="F777" s="8"/>
      <c r="G777" s="143"/>
      <c r="H777" s="142"/>
    </row>
    <row r="778" spans="1:8">
      <c r="A778" s="6"/>
      <c r="B778" s="25"/>
      <c r="C778" s="25"/>
      <c r="D778" s="25"/>
      <c r="E778" s="121"/>
      <c r="F778" s="8"/>
      <c r="G778" s="143"/>
      <c r="H778" s="142"/>
    </row>
    <row r="779" spans="1:8">
      <c r="A779" s="6"/>
      <c r="B779" s="25"/>
      <c r="C779" s="25"/>
      <c r="D779" s="25"/>
      <c r="E779" s="121"/>
      <c r="F779" s="8"/>
      <c r="G779" s="143"/>
      <c r="H779" s="142"/>
    </row>
    <row r="780" spans="1:8">
      <c r="A780" s="6"/>
      <c r="B780" s="25"/>
      <c r="C780" s="25"/>
      <c r="D780" s="25"/>
      <c r="E780" s="121"/>
      <c r="F780" s="8"/>
      <c r="G780" s="143"/>
      <c r="H780" s="142"/>
    </row>
    <row r="781" spans="1:8">
      <c r="A781" s="6"/>
      <c r="B781" s="25"/>
      <c r="C781" s="25"/>
      <c r="D781" s="25"/>
      <c r="E781" s="121"/>
      <c r="F781" s="8"/>
      <c r="G781" s="143"/>
      <c r="H781" s="142"/>
    </row>
    <row r="782" spans="1:8">
      <c r="A782" s="6"/>
      <c r="B782" s="25"/>
      <c r="C782" s="25"/>
      <c r="D782" s="25"/>
      <c r="E782" s="121"/>
      <c r="F782" s="8"/>
      <c r="G782" s="143"/>
      <c r="H782" s="142"/>
    </row>
    <row r="783" spans="1:8">
      <c r="A783" s="6"/>
      <c r="B783" s="25"/>
      <c r="C783" s="25"/>
      <c r="D783" s="25"/>
      <c r="E783" s="121"/>
      <c r="F783" s="8"/>
      <c r="G783" s="143"/>
      <c r="H783" s="142"/>
    </row>
    <row r="784" spans="1:8">
      <c r="A784" s="6"/>
      <c r="B784" s="25"/>
      <c r="C784" s="25"/>
      <c r="D784" s="25"/>
      <c r="E784" s="121"/>
      <c r="F784" s="8"/>
      <c r="G784" s="143"/>
      <c r="H784" s="142"/>
    </row>
    <row r="785" spans="1:8">
      <c r="A785" s="6"/>
      <c r="B785" s="25"/>
      <c r="C785" s="25"/>
      <c r="D785" s="25"/>
      <c r="E785" s="121"/>
      <c r="F785" s="8"/>
      <c r="G785" s="143"/>
      <c r="H785" s="142"/>
    </row>
    <row r="786" spans="1:8">
      <c r="A786" s="6"/>
      <c r="B786" s="25"/>
      <c r="C786" s="25"/>
      <c r="D786" s="25"/>
      <c r="E786" s="121"/>
      <c r="F786" s="8"/>
      <c r="G786" s="143"/>
      <c r="H786" s="142"/>
    </row>
    <row r="787" spans="1:8">
      <c r="A787" s="6"/>
      <c r="B787" s="25"/>
      <c r="C787" s="25"/>
      <c r="D787" s="25"/>
      <c r="E787" s="121"/>
      <c r="F787" s="8"/>
      <c r="G787" s="143"/>
      <c r="H787" s="142"/>
    </row>
    <row r="788" spans="1:8">
      <c r="A788" s="6"/>
      <c r="B788" s="25"/>
      <c r="C788" s="25"/>
      <c r="D788" s="25"/>
      <c r="E788" s="121"/>
      <c r="F788" s="8"/>
      <c r="G788" s="143"/>
      <c r="H788" s="142"/>
    </row>
    <row r="789" spans="1:8">
      <c r="A789" s="6"/>
      <c r="B789" s="25"/>
      <c r="C789" s="25"/>
      <c r="D789" s="25"/>
      <c r="E789" s="121"/>
      <c r="F789" s="8"/>
      <c r="G789" s="143"/>
      <c r="H789" s="142"/>
    </row>
    <row r="790" spans="1:8">
      <c r="A790" s="6"/>
      <c r="B790" s="25"/>
      <c r="C790" s="25"/>
      <c r="D790" s="25"/>
      <c r="E790" s="121"/>
      <c r="F790" s="8"/>
      <c r="G790" s="143"/>
      <c r="H790" s="142"/>
    </row>
    <row r="791" spans="1:8">
      <c r="A791" s="6"/>
      <c r="B791" s="25"/>
      <c r="C791" s="25"/>
      <c r="D791" s="25"/>
      <c r="E791" s="121"/>
      <c r="F791" s="8"/>
      <c r="G791" s="143"/>
      <c r="H791" s="142"/>
    </row>
    <row r="792" spans="1:8">
      <c r="A792" s="6"/>
      <c r="B792" s="25"/>
      <c r="C792" s="25"/>
      <c r="D792" s="25"/>
      <c r="E792" s="121"/>
      <c r="F792" s="8"/>
      <c r="G792" s="143"/>
      <c r="H792" s="142"/>
    </row>
    <row r="793" spans="1:8">
      <c r="A793" s="6"/>
      <c r="B793" s="25"/>
      <c r="C793" s="25"/>
      <c r="D793" s="25"/>
      <c r="E793" s="121"/>
      <c r="F793" s="8"/>
      <c r="G793" s="143"/>
      <c r="H793" s="142"/>
    </row>
    <row r="794" spans="1:8">
      <c r="A794" s="6"/>
      <c r="B794" s="25"/>
      <c r="C794" s="25"/>
      <c r="D794" s="25"/>
      <c r="E794" s="121"/>
      <c r="F794" s="8"/>
      <c r="G794" s="143"/>
      <c r="H794" s="142"/>
    </row>
    <row r="795" spans="1:8">
      <c r="A795" s="6"/>
      <c r="B795" s="25"/>
      <c r="C795" s="25"/>
      <c r="D795" s="25"/>
      <c r="E795" s="121"/>
      <c r="F795" s="8"/>
      <c r="G795" s="143"/>
      <c r="H795" s="142"/>
    </row>
    <row r="796" spans="1:8">
      <c r="A796" s="6"/>
      <c r="B796" s="25"/>
      <c r="C796" s="25"/>
      <c r="D796" s="25"/>
      <c r="E796" s="121"/>
      <c r="F796" s="8"/>
      <c r="G796" s="143"/>
      <c r="H796" s="142"/>
    </row>
    <row r="797" spans="1:8">
      <c r="A797" s="6"/>
      <c r="B797" s="25"/>
      <c r="C797" s="25"/>
      <c r="D797" s="25"/>
      <c r="E797" s="121"/>
      <c r="F797" s="8"/>
      <c r="G797" s="143"/>
      <c r="H797" s="142"/>
    </row>
    <row r="798" spans="1:8">
      <c r="A798" s="6"/>
      <c r="B798" s="25"/>
      <c r="C798" s="25"/>
      <c r="D798" s="25"/>
      <c r="E798" s="121"/>
      <c r="F798" s="8"/>
      <c r="G798" s="143"/>
      <c r="H798" s="142"/>
    </row>
    <row r="799" spans="1:8">
      <c r="A799" s="6"/>
      <c r="B799" s="25"/>
      <c r="C799" s="25"/>
      <c r="D799" s="25"/>
      <c r="E799" s="121"/>
      <c r="F799" s="8"/>
      <c r="G799" s="143"/>
      <c r="H799" s="142"/>
    </row>
    <row r="800" spans="1:8">
      <c r="A800" s="6"/>
      <c r="B800" s="25"/>
      <c r="C800" s="25"/>
      <c r="D800" s="25"/>
      <c r="E800" s="121"/>
      <c r="F800" s="8"/>
      <c r="G800" s="143"/>
      <c r="H800" s="142"/>
    </row>
    <row r="801" spans="1:8">
      <c r="A801" s="6"/>
      <c r="B801" s="25"/>
      <c r="C801" s="25"/>
      <c r="D801" s="25"/>
      <c r="E801" s="121"/>
      <c r="F801" s="8"/>
      <c r="G801" s="143"/>
      <c r="H801" s="142"/>
    </row>
    <row r="802" spans="1:8">
      <c r="A802" s="6"/>
      <c r="B802" s="25"/>
      <c r="C802" s="25"/>
      <c r="D802" s="25"/>
      <c r="E802" s="121"/>
      <c r="F802" s="8"/>
      <c r="G802" s="143"/>
      <c r="H802" s="142"/>
    </row>
    <row r="803" spans="1:8">
      <c r="A803" s="6"/>
      <c r="B803" s="25"/>
      <c r="C803" s="25"/>
      <c r="D803" s="25"/>
      <c r="E803" s="121"/>
      <c r="F803" s="8"/>
      <c r="G803" s="143"/>
      <c r="H803" s="142"/>
    </row>
    <row r="804" spans="1:8">
      <c r="A804" s="6"/>
      <c r="B804" s="25"/>
      <c r="C804" s="25"/>
      <c r="D804" s="25"/>
      <c r="E804" s="121"/>
      <c r="F804" s="8"/>
      <c r="G804" s="143"/>
      <c r="H804" s="142"/>
    </row>
    <row r="805" spans="1:8">
      <c r="A805" s="6"/>
      <c r="B805" s="25"/>
      <c r="C805" s="25"/>
      <c r="D805" s="25"/>
      <c r="E805" s="121"/>
      <c r="F805" s="8"/>
      <c r="G805" s="143"/>
      <c r="H805" s="142"/>
    </row>
    <row r="806" spans="1:8">
      <c r="A806" s="6"/>
      <c r="B806" s="25"/>
      <c r="C806" s="25"/>
      <c r="D806" s="25"/>
      <c r="E806" s="121"/>
      <c r="F806" s="8"/>
      <c r="G806" s="143"/>
      <c r="H806" s="142"/>
    </row>
    <row r="807" spans="1:8">
      <c r="A807" s="6"/>
      <c r="B807" s="25"/>
      <c r="C807" s="25"/>
      <c r="D807" s="25"/>
      <c r="E807" s="121"/>
      <c r="F807" s="8"/>
      <c r="G807" s="143"/>
      <c r="H807" s="142"/>
    </row>
    <row r="808" spans="1:8">
      <c r="A808" s="6"/>
      <c r="B808" s="25"/>
      <c r="C808" s="25"/>
      <c r="D808" s="25"/>
      <c r="E808" s="121"/>
      <c r="F808" s="8"/>
      <c r="G808" s="143"/>
      <c r="H808" s="142"/>
    </row>
    <row r="809" spans="1:8">
      <c r="A809" s="6"/>
      <c r="B809" s="25"/>
      <c r="C809" s="25"/>
      <c r="D809" s="25"/>
      <c r="E809" s="121"/>
      <c r="F809" s="8"/>
      <c r="G809" s="143"/>
      <c r="H809" s="142"/>
    </row>
    <row r="810" spans="1:8">
      <c r="A810" s="6"/>
      <c r="B810" s="25"/>
      <c r="C810" s="25"/>
      <c r="D810" s="25"/>
      <c r="E810" s="121"/>
      <c r="F810" s="8"/>
      <c r="G810" s="143"/>
      <c r="H810" s="142"/>
    </row>
    <row r="811" spans="1:8">
      <c r="A811" s="6"/>
      <c r="B811" s="25"/>
      <c r="C811" s="25"/>
      <c r="D811" s="25"/>
      <c r="E811" s="121"/>
      <c r="F811" s="8"/>
      <c r="G811" s="143"/>
      <c r="H811" s="142"/>
    </row>
    <row r="812" spans="1:8">
      <c r="A812" s="6"/>
      <c r="B812" s="25"/>
      <c r="C812" s="25"/>
      <c r="D812" s="25"/>
      <c r="E812" s="121"/>
      <c r="F812" s="8"/>
      <c r="G812" s="143"/>
      <c r="H812" s="142"/>
    </row>
    <row r="813" spans="1:8">
      <c r="A813" s="6"/>
      <c r="B813" s="25"/>
      <c r="C813" s="25"/>
      <c r="D813" s="25"/>
      <c r="E813" s="121"/>
      <c r="F813" s="8"/>
      <c r="G813" s="143"/>
      <c r="H813" s="142"/>
    </row>
    <row r="814" spans="1:8">
      <c r="A814" s="6"/>
      <c r="B814" s="25"/>
      <c r="C814" s="25"/>
      <c r="D814" s="25"/>
      <c r="E814" s="121"/>
      <c r="F814" s="8"/>
      <c r="G814" s="143"/>
      <c r="H814" s="142"/>
    </row>
    <row r="815" spans="1:8">
      <c r="A815" s="6"/>
      <c r="B815" s="25"/>
      <c r="C815" s="25"/>
      <c r="D815" s="25"/>
      <c r="E815" s="121"/>
      <c r="F815" s="8"/>
      <c r="G815" s="143"/>
      <c r="H815" s="142"/>
    </row>
    <row r="816" spans="1:8">
      <c r="A816" s="6"/>
      <c r="B816" s="25"/>
      <c r="C816" s="25"/>
      <c r="D816" s="25"/>
      <c r="E816" s="121"/>
      <c r="F816" s="8"/>
      <c r="G816" s="143"/>
      <c r="H816" s="142"/>
    </row>
    <row r="817" spans="1:8">
      <c r="A817" s="6"/>
      <c r="B817" s="25"/>
      <c r="C817" s="25"/>
      <c r="D817" s="25"/>
      <c r="E817" s="121"/>
      <c r="F817" s="8"/>
      <c r="G817" s="143"/>
      <c r="H817" s="142"/>
    </row>
    <row r="818" spans="1:8">
      <c r="A818" s="6"/>
      <c r="B818" s="25"/>
      <c r="C818" s="25"/>
      <c r="D818" s="25"/>
      <c r="E818" s="121"/>
      <c r="F818" s="8"/>
      <c r="G818" s="143"/>
      <c r="H818" s="142"/>
    </row>
    <row r="819" spans="1:8">
      <c r="A819" s="6"/>
      <c r="B819" s="25"/>
      <c r="C819" s="25"/>
      <c r="D819" s="25"/>
      <c r="E819" s="121"/>
      <c r="F819" s="8"/>
      <c r="G819" s="143"/>
      <c r="H819" s="142"/>
    </row>
    <row r="820" spans="1:8">
      <c r="A820" s="6"/>
      <c r="B820" s="25"/>
      <c r="C820" s="25"/>
      <c r="D820" s="25"/>
      <c r="E820" s="121"/>
      <c r="F820" s="8"/>
      <c r="G820" s="143"/>
      <c r="H820" s="142"/>
    </row>
    <row r="821" spans="1:8">
      <c r="A821" s="6"/>
      <c r="B821" s="25"/>
      <c r="C821" s="25"/>
      <c r="D821" s="25"/>
      <c r="E821" s="121"/>
      <c r="F821" s="8"/>
      <c r="G821" s="143"/>
      <c r="H821" s="142"/>
    </row>
    <row r="822" spans="1:8">
      <c r="A822" s="6"/>
      <c r="B822" s="25"/>
      <c r="C822" s="25"/>
      <c r="D822" s="25"/>
      <c r="E822" s="121"/>
      <c r="F822" s="8"/>
      <c r="G822" s="143"/>
      <c r="H822" s="142"/>
    </row>
    <row r="823" spans="1:8">
      <c r="A823" s="6"/>
      <c r="B823" s="25"/>
      <c r="C823" s="25"/>
      <c r="D823" s="25"/>
      <c r="E823" s="121"/>
      <c r="F823" s="8"/>
      <c r="G823" s="143"/>
      <c r="H823" s="142"/>
    </row>
    <row r="824" spans="1:8">
      <c r="A824" s="6"/>
      <c r="B824" s="25"/>
      <c r="C824" s="25"/>
      <c r="D824" s="25"/>
      <c r="E824" s="121"/>
      <c r="F824" s="8"/>
      <c r="G824" s="143"/>
      <c r="H824" s="142"/>
    </row>
    <row r="825" spans="1:8">
      <c r="A825" s="6"/>
      <c r="B825" s="25"/>
      <c r="C825" s="25"/>
      <c r="D825" s="25"/>
      <c r="E825" s="121"/>
      <c r="F825" s="8"/>
      <c r="G825" s="143"/>
      <c r="H825" s="142"/>
    </row>
    <row r="826" spans="1:8">
      <c r="A826" s="6"/>
      <c r="B826" s="25"/>
      <c r="C826" s="25"/>
      <c r="D826" s="25"/>
      <c r="E826" s="121"/>
      <c r="F826" s="8"/>
      <c r="G826" s="143"/>
      <c r="H826" s="142"/>
    </row>
    <row r="827" spans="1:8">
      <c r="A827" s="6"/>
      <c r="B827" s="25"/>
      <c r="C827" s="25"/>
      <c r="D827" s="25"/>
      <c r="E827" s="121"/>
      <c r="F827" s="8"/>
      <c r="G827" s="143"/>
      <c r="H827" s="142"/>
    </row>
    <row r="828" spans="1:8">
      <c r="A828" s="6"/>
      <c r="B828" s="25"/>
      <c r="C828" s="25"/>
      <c r="D828" s="25"/>
      <c r="E828" s="121"/>
      <c r="F828" s="8"/>
      <c r="G828" s="143"/>
      <c r="H828" s="142"/>
    </row>
    <row r="829" spans="1:8">
      <c r="A829" s="6"/>
      <c r="B829" s="25"/>
      <c r="C829" s="25"/>
      <c r="D829" s="25"/>
      <c r="E829" s="121"/>
      <c r="F829" s="8"/>
      <c r="G829" s="143"/>
      <c r="H829" s="142"/>
    </row>
    <row r="830" spans="1:8">
      <c r="A830" s="6"/>
      <c r="B830" s="25"/>
      <c r="C830" s="25"/>
      <c r="D830" s="25"/>
      <c r="E830" s="121"/>
      <c r="F830" s="8"/>
      <c r="G830" s="143"/>
      <c r="H830" s="142"/>
    </row>
    <row r="831" spans="1:8">
      <c r="A831" s="6"/>
      <c r="B831" s="25"/>
      <c r="C831" s="25"/>
      <c r="D831" s="25"/>
      <c r="E831" s="121"/>
      <c r="F831" s="8"/>
      <c r="G831" s="143"/>
      <c r="H831" s="142"/>
    </row>
    <row r="832" spans="1:8">
      <c r="A832" s="6"/>
      <c r="B832" s="25"/>
      <c r="C832" s="25"/>
      <c r="D832" s="25"/>
      <c r="E832" s="121"/>
      <c r="F832" s="8"/>
      <c r="G832" s="143"/>
      <c r="H832" s="142"/>
    </row>
    <row r="833" spans="1:8">
      <c r="A833" s="6"/>
      <c r="B833" s="25"/>
      <c r="C833" s="25"/>
      <c r="D833" s="25"/>
      <c r="E833" s="121"/>
      <c r="F833" s="8"/>
      <c r="G833" s="143"/>
      <c r="H833" s="142"/>
    </row>
    <row r="834" spans="1:8">
      <c r="A834" s="6"/>
      <c r="B834" s="25"/>
      <c r="C834" s="25"/>
      <c r="D834" s="25"/>
      <c r="E834" s="121"/>
      <c r="F834" s="8"/>
      <c r="G834" s="143"/>
      <c r="H834" s="142"/>
    </row>
    <row r="835" spans="1:8">
      <c r="A835" s="6"/>
      <c r="B835" s="25"/>
      <c r="C835" s="25"/>
      <c r="D835" s="25"/>
      <c r="E835" s="121"/>
      <c r="F835" s="8"/>
      <c r="G835" s="143"/>
      <c r="H835" s="142"/>
    </row>
    <row r="836" spans="1:8">
      <c r="A836" s="6"/>
      <c r="B836" s="25"/>
      <c r="C836" s="25"/>
      <c r="D836" s="25"/>
      <c r="E836" s="121"/>
      <c r="F836" s="8"/>
      <c r="G836" s="143"/>
      <c r="H836" s="142"/>
    </row>
    <row r="837" spans="1:8">
      <c r="A837" s="6"/>
      <c r="B837" s="25"/>
      <c r="C837" s="25"/>
      <c r="D837" s="25"/>
      <c r="E837" s="121"/>
      <c r="F837" s="8"/>
      <c r="G837" s="143"/>
      <c r="H837" s="142"/>
    </row>
    <row r="838" spans="1:8">
      <c r="A838" s="6"/>
      <c r="B838" s="25"/>
      <c r="C838" s="25"/>
      <c r="D838" s="25"/>
      <c r="E838" s="121"/>
      <c r="F838" s="8"/>
      <c r="G838" s="143"/>
      <c r="H838" s="142"/>
    </row>
    <row r="839" spans="1:8">
      <c r="A839" s="6"/>
      <c r="B839" s="25"/>
      <c r="C839" s="25"/>
      <c r="D839" s="25"/>
      <c r="E839" s="121"/>
      <c r="F839" s="8"/>
      <c r="G839" s="143"/>
      <c r="H839" s="142"/>
    </row>
    <row r="840" spans="1:8">
      <c r="A840" s="6"/>
      <c r="B840" s="25"/>
      <c r="C840" s="25"/>
      <c r="D840" s="25"/>
      <c r="E840" s="121"/>
      <c r="F840" s="8"/>
      <c r="G840" s="143"/>
      <c r="H840" s="142"/>
    </row>
    <row r="841" spans="1:8">
      <c r="A841" s="6"/>
      <c r="B841" s="25"/>
      <c r="C841" s="25"/>
      <c r="D841" s="25"/>
      <c r="E841" s="121"/>
      <c r="F841" s="8"/>
      <c r="G841" s="143"/>
      <c r="H841" s="142"/>
    </row>
    <row r="842" spans="1:8">
      <c r="A842" s="6"/>
      <c r="B842" s="25"/>
      <c r="C842" s="25"/>
      <c r="D842" s="25"/>
      <c r="E842" s="121"/>
      <c r="F842" s="8"/>
      <c r="G842" s="143"/>
      <c r="H842" s="142"/>
    </row>
    <row r="843" spans="1:8">
      <c r="A843" s="6"/>
      <c r="B843" s="25"/>
      <c r="C843" s="25"/>
      <c r="D843" s="25"/>
      <c r="E843" s="121"/>
      <c r="F843" s="8"/>
      <c r="G843" s="143"/>
      <c r="H843" s="142"/>
    </row>
    <row r="844" spans="1:8">
      <c r="A844" s="6"/>
      <c r="B844" s="25"/>
      <c r="C844" s="25"/>
      <c r="D844" s="25"/>
      <c r="E844" s="121"/>
      <c r="F844" s="8"/>
      <c r="G844" s="143"/>
      <c r="H844" s="142"/>
    </row>
    <row r="845" spans="1:8">
      <c r="A845" s="6"/>
      <c r="B845" s="25"/>
      <c r="C845" s="25"/>
      <c r="D845" s="25"/>
      <c r="E845" s="121"/>
      <c r="F845" s="8"/>
      <c r="G845" s="143"/>
      <c r="H845" s="142"/>
    </row>
    <row r="846" spans="1:8">
      <c r="A846" s="6"/>
      <c r="B846" s="25"/>
      <c r="C846" s="25"/>
      <c r="D846" s="25"/>
      <c r="E846" s="121"/>
      <c r="F846" s="8"/>
      <c r="G846" s="143"/>
      <c r="H846" s="142"/>
    </row>
    <row r="847" spans="1:8">
      <c r="A847" s="6"/>
      <c r="B847" s="25"/>
      <c r="C847" s="25"/>
      <c r="D847" s="25"/>
      <c r="E847" s="121"/>
      <c r="F847" s="8"/>
      <c r="G847" s="143"/>
      <c r="H847" s="142"/>
    </row>
    <row r="848" spans="1:8">
      <c r="A848" s="6"/>
      <c r="B848" s="25"/>
      <c r="C848" s="25"/>
      <c r="D848" s="25"/>
      <c r="E848" s="121"/>
      <c r="F848" s="8"/>
      <c r="G848" s="143"/>
      <c r="H848" s="142"/>
    </row>
    <row r="849" spans="1:8">
      <c r="A849" s="6"/>
      <c r="B849" s="25"/>
      <c r="C849" s="25"/>
      <c r="D849" s="25"/>
      <c r="E849" s="121"/>
      <c r="F849" s="8"/>
      <c r="G849" s="143"/>
      <c r="H849" s="142"/>
    </row>
    <row r="850" spans="1:8">
      <c r="A850" s="6"/>
      <c r="B850" s="25"/>
      <c r="C850" s="25"/>
      <c r="D850" s="25"/>
      <c r="E850" s="121"/>
      <c r="F850" s="8"/>
      <c r="G850" s="143"/>
      <c r="H850" s="142"/>
    </row>
    <row r="851" spans="1:8">
      <c r="A851" s="6"/>
      <c r="B851" s="25"/>
      <c r="C851" s="25"/>
      <c r="D851" s="25"/>
      <c r="E851" s="121"/>
      <c r="F851" s="8"/>
      <c r="G851" s="143"/>
      <c r="H851" s="142"/>
    </row>
    <row r="852" spans="1:8">
      <c r="A852" s="6"/>
      <c r="B852" s="25"/>
      <c r="C852" s="25"/>
      <c r="D852" s="25"/>
      <c r="E852" s="121"/>
      <c r="F852" s="8"/>
      <c r="G852" s="143"/>
      <c r="H852" s="142"/>
    </row>
    <row r="853" spans="1:8">
      <c r="A853" s="6"/>
      <c r="B853" s="25"/>
      <c r="C853" s="25"/>
      <c r="D853" s="25"/>
      <c r="E853" s="121"/>
      <c r="F853" s="8"/>
      <c r="G853" s="143"/>
      <c r="H853" s="142"/>
    </row>
    <row r="854" spans="1:8">
      <c r="A854" s="6"/>
      <c r="B854" s="25"/>
      <c r="C854" s="25"/>
      <c r="D854" s="25"/>
      <c r="E854" s="121"/>
      <c r="F854" s="8"/>
      <c r="G854" s="143"/>
      <c r="H854" s="142"/>
    </row>
    <row r="855" spans="1:8">
      <c r="A855" s="6"/>
      <c r="B855" s="25"/>
      <c r="C855" s="25"/>
      <c r="D855" s="25"/>
      <c r="E855" s="121"/>
      <c r="F855" s="8"/>
      <c r="G855" s="143"/>
      <c r="H855" s="142"/>
    </row>
    <row r="856" spans="1:8">
      <c r="A856" s="6"/>
      <c r="B856" s="25"/>
      <c r="C856" s="25"/>
      <c r="D856" s="25"/>
      <c r="E856" s="121"/>
      <c r="F856" s="8"/>
      <c r="G856" s="143"/>
      <c r="H856" s="142"/>
    </row>
    <row r="857" spans="1:8">
      <c r="A857" s="6"/>
      <c r="B857" s="25"/>
      <c r="C857" s="25"/>
      <c r="D857" s="25"/>
      <c r="E857" s="121"/>
      <c r="F857" s="8"/>
      <c r="G857" s="143"/>
      <c r="H857" s="142"/>
    </row>
    <row r="858" spans="1:8">
      <c r="A858" s="6"/>
      <c r="B858" s="25"/>
      <c r="C858" s="25"/>
      <c r="D858" s="25"/>
      <c r="E858" s="121"/>
      <c r="F858" s="8"/>
      <c r="G858" s="143"/>
      <c r="H858" s="142"/>
    </row>
    <row r="859" spans="1:8">
      <c r="A859" s="6"/>
      <c r="B859" s="25"/>
      <c r="C859" s="25"/>
      <c r="D859" s="25"/>
      <c r="E859" s="121"/>
      <c r="F859" s="8"/>
      <c r="G859" s="143"/>
      <c r="H859" s="142"/>
    </row>
    <row r="860" spans="1:8">
      <c r="A860" s="6"/>
      <c r="B860" s="25"/>
      <c r="C860" s="25"/>
      <c r="D860" s="25"/>
      <c r="E860" s="121"/>
      <c r="F860" s="8"/>
      <c r="G860" s="143"/>
      <c r="H860" s="142"/>
    </row>
    <row r="861" spans="1:8">
      <c r="A861" s="6"/>
      <c r="B861" s="25"/>
      <c r="C861" s="25"/>
      <c r="D861" s="25"/>
      <c r="E861" s="121"/>
      <c r="F861" s="8"/>
      <c r="G861" s="143"/>
      <c r="H861" s="142"/>
    </row>
    <row r="862" spans="1:8">
      <c r="A862" s="6"/>
      <c r="B862" s="25"/>
      <c r="C862" s="25"/>
      <c r="D862" s="25"/>
      <c r="E862" s="121"/>
      <c r="F862" s="8"/>
      <c r="G862" s="143"/>
      <c r="H862" s="142"/>
    </row>
    <row r="863" spans="1:8">
      <c r="A863" s="6"/>
      <c r="B863" s="25"/>
      <c r="C863" s="25"/>
      <c r="D863" s="25"/>
      <c r="E863" s="121"/>
      <c r="F863" s="8"/>
      <c r="G863" s="143"/>
      <c r="H863" s="142"/>
    </row>
    <row r="864" spans="1:8">
      <c r="A864" s="6"/>
      <c r="B864" s="25"/>
      <c r="C864" s="25"/>
      <c r="D864" s="25"/>
      <c r="E864" s="121"/>
      <c r="F864" s="8"/>
      <c r="G864" s="143"/>
      <c r="H864" s="142"/>
    </row>
    <row r="865" spans="1:8">
      <c r="A865" s="6"/>
      <c r="B865" s="25"/>
      <c r="C865" s="25"/>
      <c r="D865" s="25"/>
      <c r="E865" s="121"/>
      <c r="F865" s="8"/>
      <c r="G865" s="143"/>
      <c r="H865" s="142"/>
    </row>
    <row r="866" spans="1:8">
      <c r="A866" s="6"/>
      <c r="B866" s="25"/>
      <c r="C866" s="25"/>
      <c r="D866" s="25"/>
      <c r="E866" s="121"/>
      <c r="F866" s="8"/>
      <c r="G866" s="143"/>
      <c r="H866" s="142"/>
    </row>
    <row r="867" spans="1:8">
      <c r="A867" s="6"/>
      <c r="B867" s="25"/>
      <c r="C867" s="25"/>
      <c r="D867" s="25"/>
      <c r="E867" s="121"/>
      <c r="F867" s="8"/>
      <c r="G867" s="143"/>
      <c r="H867" s="142"/>
    </row>
    <row r="868" spans="1:8">
      <c r="A868" s="6"/>
      <c r="B868" s="25"/>
      <c r="C868" s="25"/>
      <c r="D868" s="25"/>
      <c r="E868" s="121"/>
      <c r="F868" s="8"/>
      <c r="G868" s="143"/>
      <c r="H868" s="142"/>
    </row>
    <row r="869" spans="1:8">
      <c r="A869" s="6"/>
      <c r="B869" s="25"/>
      <c r="C869" s="25"/>
      <c r="D869" s="25"/>
      <c r="E869" s="121"/>
      <c r="F869" s="8"/>
      <c r="G869" s="143"/>
      <c r="H869" s="142"/>
    </row>
    <row r="870" spans="1:8">
      <c r="A870" s="6"/>
      <c r="B870" s="25"/>
      <c r="C870" s="25"/>
      <c r="D870" s="25"/>
      <c r="E870" s="121"/>
      <c r="F870" s="8"/>
      <c r="G870" s="143"/>
      <c r="H870" s="142"/>
    </row>
    <row r="871" spans="1:8">
      <c r="A871" s="6"/>
      <c r="B871" s="25"/>
      <c r="C871" s="25"/>
      <c r="D871" s="25"/>
      <c r="E871" s="121"/>
      <c r="F871" s="8"/>
      <c r="G871" s="143"/>
      <c r="H871" s="142"/>
    </row>
    <row r="872" spans="1:8">
      <c r="A872" s="6"/>
      <c r="B872" s="25"/>
      <c r="C872" s="25"/>
      <c r="D872" s="25"/>
      <c r="E872" s="121"/>
      <c r="F872" s="8"/>
      <c r="G872" s="143"/>
      <c r="H872" s="142"/>
    </row>
    <row r="873" spans="1:8">
      <c r="A873" s="6"/>
      <c r="B873" s="25"/>
      <c r="C873" s="25"/>
      <c r="D873" s="25"/>
      <c r="E873" s="121"/>
      <c r="F873" s="8"/>
      <c r="G873" s="143"/>
      <c r="H873" s="142"/>
    </row>
    <row r="874" spans="1:8">
      <c r="A874" s="6"/>
      <c r="B874" s="25"/>
      <c r="C874" s="25"/>
      <c r="D874" s="25"/>
      <c r="E874" s="121"/>
      <c r="F874" s="8"/>
      <c r="G874" s="143"/>
      <c r="H874" s="142"/>
    </row>
    <row r="875" spans="1:8">
      <c r="A875" s="6"/>
      <c r="B875" s="25"/>
      <c r="C875" s="25"/>
      <c r="D875" s="25"/>
      <c r="E875" s="121"/>
      <c r="F875" s="8"/>
      <c r="G875" s="143"/>
      <c r="H875" s="142"/>
    </row>
    <row r="876" spans="1:8">
      <c r="A876" s="6"/>
      <c r="B876" s="25"/>
      <c r="C876" s="25"/>
      <c r="D876" s="25"/>
      <c r="E876" s="121"/>
      <c r="F876" s="8"/>
      <c r="G876" s="143"/>
      <c r="H876" s="142"/>
    </row>
    <row r="877" spans="1:8">
      <c r="A877" s="6"/>
      <c r="B877" s="25"/>
      <c r="C877" s="25"/>
      <c r="D877" s="25"/>
      <c r="E877" s="121"/>
      <c r="F877" s="8"/>
      <c r="G877" s="143"/>
      <c r="H877" s="142"/>
    </row>
    <row r="878" spans="1:8">
      <c r="A878" s="6"/>
      <c r="B878" s="25"/>
      <c r="C878" s="25"/>
      <c r="D878" s="25"/>
      <c r="E878" s="121"/>
      <c r="F878" s="8"/>
      <c r="G878" s="143"/>
      <c r="H878" s="142"/>
    </row>
    <row r="879" spans="1:8">
      <c r="A879" s="6"/>
      <c r="B879" s="25"/>
      <c r="C879" s="25"/>
      <c r="D879" s="25"/>
      <c r="E879" s="121"/>
      <c r="F879" s="8"/>
      <c r="G879" s="143"/>
      <c r="H879" s="142"/>
    </row>
    <row r="880" spans="1:8">
      <c r="A880" s="6"/>
      <c r="B880" s="25"/>
      <c r="C880" s="25"/>
      <c r="D880" s="25"/>
      <c r="E880" s="121"/>
      <c r="F880" s="8"/>
      <c r="G880" s="143"/>
      <c r="H880" s="142"/>
    </row>
    <row r="881" spans="1:8">
      <c r="A881" s="6"/>
      <c r="B881" s="25"/>
      <c r="C881" s="25"/>
      <c r="D881" s="25"/>
      <c r="E881" s="121"/>
      <c r="F881" s="8"/>
      <c r="G881" s="143"/>
      <c r="H881" s="142"/>
    </row>
    <row r="882" spans="1:8">
      <c r="A882" s="6"/>
      <c r="B882" s="25"/>
      <c r="C882" s="25"/>
      <c r="D882" s="25"/>
      <c r="E882" s="121"/>
      <c r="F882" s="8"/>
      <c r="G882" s="143"/>
      <c r="H882" s="142"/>
    </row>
    <row r="883" spans="1:8">
      <c r="A883" s="6"/>
      <c r="B883" s="25"/>
      <c r="C883" s="25"/>
      <c r="D883" s="25"/>
      <c r="E883" s="121"/>
      <c r="F883" s="8"/>
      <c r="G883" s="143"/>
      <c r="H883" s="142"/>
    </row>
    <row r="884" spans="1:8">
      <c r="A884" s="6"/>
      <c r="B884" s="25"/>
      <c r="C884" s="25"/>
      <c r="D884" s="25"/>
      <c r="E884" s="121"/>
      <c r="F884" s="8"/>
      <c r="G884" s="143"/>
      <c r="H884" s="142"/>
    </row>
    <row r="885" spans="1:8">
      <c r="A885" s="6"/>
      <c r="B885" s="25"/>
      <c r="C885" s="25"/>
      <c r="D885" s="25"/>
      <c r="E885" s="121"/>
      <c r="F885" s="8"/>
      <c r="G885" s="143"/>
      <c r="H885" s="142"/>
    </row>
    <row r="886" spans="1:8">
      <c r="A886" s="6"/>
      <c r="B886" s="25"/>
      <c r="C886" s="25"/>
      <c r="D886" s="25"/>
      <c r="E886" s="121"/>
      <c r="F886" s="8"/>
      <c r="G886" s="143"/>
      <c r="H886" s="142"/>
    </row>
    <row r="887" spans="1:8">
      <c r="A887" s="6"/>
      <c r="B887" s="25"/>
      <c r="C887" s="25"/>
      <c r="D887" s="25"/>
      <c r="E887" s="121"/>
      <c r="F887" s="8"/>
      <c r="G887" s="143"/>
      <c r="H887" s="142"/>
    </row>
    <row r="888" spans="1:8">
      <c r="A888" s="6"/>
      <c r="B888" s="25"/>
      <c r="C888" s="25"/>
      <c r="D888" s="25"/>
      <c r="E888" s="121"/>
      <c r="F888" s="8"/>
      <c r="G888" s="143"/>
      <c r="H888" s="142"/>
    </row>
    <row r="889" spans="1:8">
      <c r="A889" s="6"/>
      <c r="B889" s="25"/>
      <c r="C889" s="25"/>
      <c r="D889" s="25"/>
      <c r="E889" s="121"/>
      <c r="F889" s="8"/>
      <c r="G889" s="143"/>
      <c r="H889" s="142"/>
    </row>
    <row r="890" spans="1:8">
      <c r="A890" s="6"/>
      <c r="B890" s="25"/>
      <c r="C890" s="25"/>
      <c r="D890" s="25"/>
      <c r="E890" s="121"/>
      <c r="F890" s="8"/>
      <c r="G890" s="143"/>
      <c r="H890" s="142"/>
    </row>
    <row r="891" spans="1:8">
      <c r="A891" s="6"/>
      <c r="B891" s="25"/>
      <c r="C891" s="25"/>
      <c r="D891" s="25"/>
      <c r="E891" s="121"/>
      <c r="F891" s="8"/>
      <c r="G891" s="143"/>
      <c r="H891" s="142"/>
    </row>
    <row r="892" spans="1:8">
      <c r="A892" s="6"/>
      <c r="B892" s="25"/>
      <c r="C892" s="25"/>
      <c r="D892" s="25"/>
      <c r="E892" s="121"/>
      <c r="F892" s="8"/>
      <c r="G892" s="143"/>
      <c r="H892" s="142"/>
    </row>
    <row r="893" spans="1:8">
      <c r="A893" s="6"/>
      <c r="B893" s="25"/>
      <c r="C893" s="25"/>
      <c r="D893" s="25"/>
      <c r="E893" s="121"/>
      <c r="F893" s="8"/>
      <c r="G893" s="143"/>
      <c r="H893" s="142"/>
    </row>
    <row r="894" spans="1:8">
      <c r="A894" s="6"/>
      <c r="B894" s="25"/>
      <c r="C894" s="25"/>
      <c r="D894" s="25"/>
      <c r="E894" s="121"/>
      <c r="F894" s="8"/>
      <c r="G894" s="143"/>
      <c r="H894" s="142"/>
    </row>
    <row r="895" spans="1:8">
      <c r="A895" s="6"/>
      <c r="B895" s="25"/>
      <c r="C895" s="25"/>
      <c r="D895" s="25"/>
      <c r="E895" s="121"/>
      <c r="F895" s="8"/>
      <c r="G895" s="143"/>
      <c r="H895" s="142"/>
    </row>
    <row r="896" spans="1:8">
      <c r="A896" s="6"/>
      <c r="B896" s="25"/>
      <c r="C896" s="25"/>
      <c r="D896" s="25"/>
      <c r="E896" s="121"/>
      <c r="F896" s="8"/>
      <c r="G896" s="143"/>
      <c r="H896" s="142"/>
    </row>
    <row r="897" spans="1:8">
      <c r="A897" s="6"/>
      <c r="B897" s="25"/>
      <c r="C897" s="25"/>
      <c r="D897" s="25"/>
      <c r="E897" s="121"/>
      <c r="F897" s="8"/>
      <c r="G897" s="143"/>
      <c r="H897" s="142"/>
    </row>
    <row r="898" spans="1:8">
      <c r="A898" s="6"/>
      <c r="B898" s="25"/>
      <c r="C898" s="25"/>
      <c r="D898" s="25"/>
      <c r="E898" s="121"/>
      <c r="F898" s="8"/>
      <c r="G898" s="143"/>
      <c r="H898" s="142"/>
    </row>
    <row r="899" spans="1:8">
      <c r="A899" s="6"/>
      <c r="B899" s="25"/>
      <c r="C899" s="25"/>
      <c r="D899" s="25"/>
      <c r="E899" s="121"/>
      <c r="F899" s="8"/>
      <c r="G899" s="143"/>
      <c r="H899" s="142"/>
    </row>
    <row r="900" spans="1:8">
      <c r="A900" s="6"/>
      <c r="B900" s="25"/>
      <c r="C900" s="25"/>
      <c r="D900" s="25"/>
      <c r="E900" s="121"/>
      <c r="F900" s="8"/>
      <c r="G900" s="143"/>
      <c r="H900" s="142"/>
    </row>
    <row r="901" spans="1:8">
      <c r="A901" s="6"/>
      <c r="B901" s="25"/>
      <c r="C901" s="25"/>
      <c r="D901" s="25"/>
      <c r="E901" s="121"/>
      <c r="F901" s="8"/>
      <c r="G901" s="143"/>
      <c r="H901" s="142"/>
    </row>
    <row r="902" spans="1:8">
      <c r="A902" s="6"/>
      <c r="B902" s="25"/>
      <c r="C902" s="25"/>
      <c r="D902" s="25"/>
      <c r="E902" s="121"/>
      <c r="F902" s="8"/>
      <c r="G902" s="143"/>
      <c r="H902" s="142"/>
    </row>
    <row r="903" spans="1:8">
      <c r="A903" s="6"/>
      <c r="B903" s="25"/>
      <c r="C903" s="25"/>
      <c r="D903" s="25"/>
      <c r="E903" s="121"/>
      <c r="F903" s="8"/>
      <c r="G903" s="143"/>
      <c r="H903" s="142"/>
    </row>
    <row r="904" spans="1:8">
      <c r="A904" s="6"/>
      <c r="B904" s="25"/>
      <c r="C904" s="25"/>
      <c r="D904" s="25"/>
      <c r="E904" s="121"/>
      <c r="F904" s="8"/>
      <c r="G904" s="143"/>
      <c r="H904" s="142"/>
    </row>
    <row r="905" spans="1:8">
      <c r="A905" s="6"/>
      <c r="B905" s="25"/>
      <c r="C905" s="25"/>
      <c r="D905" s="25"/>
      <c r="E905" s="121"/>
      <c r="F905" s="8"/>
      <c r="G905" s="143"/>
      <c r="H905" s="142"/>
    </row>
    <row r="906" spans="1:8">
      <c r="A906" s="6"/>
      <c r="B906" s="25"/>
      <c r="C906" s="25"/>
      <c r="D906" s="25"/>
      <c r="E906" s="121"/>
      <c r="F906" s="8"/>
      <c r="G906" s="143"/>
      <c r="H906" s="142"/>
    </row>
    <row r="907" spans="1:8">
      <c r="A907" s="6"/>
      <c r="B907" s="25"/>
      <c r="C907" s="25"/>
      <c r="D907" s="25"/>
      <c r="E907" s="121"/>
      <c r="F907" s="8"/>
      <c r="G907" s="143"/>
      <c r="H907" s="142"/>
    </row>
    <row r="908" spans="1:8">
      <c r="A908" s="6"/>
      <c r="B908" s="25"/>
      <c r="C908" s="25"/>
      <c r="D908" s="25"/>
      <c r="E908" s="121"/>
      <c r="F908" s="8"/>
      <c r="G908" s="143"/>
      <c r="H908" s="142"/>
    </row>
    <row r="909" spans="1:8">
      <c r="A909" s="6"/>
      <c r="B909" s="25"/>
      <c r="C909" s="25"/>
      <c r="D909" s="25"/>
      <c r="E909" s="121"/>
      <c r="F909" s="8"/>
      <c r="G909" s="143"/>
      <c r="H909" s="142"/>
    </row>
    <row r="910" spans="1:8">
      <c r="A910" s="6"/>
      <c r="B910" s="25"/>
      <c r="C910" s="25"/>
      <c r="D910" s="25"/>
      <c r="E910" s="121"/>
      <c r="F910" s="8"/>
      <c r="G910" s="143"/>
      <c r="H910" s="142"/>
    </row>
    <row r="911" spans="1:8">
      <c r="A911" s="6"/>
      <c r="B911" s="25"/>
      <c r="C911" s="25"/>
      <c r="D911" s="25"/>
      <c r="E911" s="121"/>
      <c r="F911" s="8"/>
      <c r="G911" s="143"/>
      <c r="H911" s="142"/>
    </row>
    <row r="912" spans="1:8">
      <c r="A912" s="6"/>
      <c r="B912" s="25"/>
      <c r="C912" s="25"/>
      <c r="D912" s="25"/>
      <c r="E912" s="121"/>
      <c r="F912" s="8"/>
      <c r="G912" s="143"/>
      <c r="H912" s="142"/>
    </row>
    <row r="913" spans="1:8">
      <c r="A913" s="6"/>
      <c r="B913" s="25"/>
      <c r="C913" s="25"/>
      <c r="D913" s="25"/>
      <c r="E913" s="121"/>
      <c r="F913" s="8"/>
      <c r="G913" s="143"/>
      <c r="H913" s="142"/>
    </row>
    <row r="914" spans="1:8">
      <c r="A914" s="6"/>
      <c r="B914" s="25"/>
      <c r="C914" s="25"/>
      <c r="D914" s="25"/>
      <c r="E914" s="121"/>
      <c r="F914" s="8"/>
      <c r="G914" s="143"/>
      <c r="H914" s="142"/>
    </row>
    <row r="915" spans="1:8">
      <c r="A915" s="6"/>
      <c r="B915" s="25"/>
      <c r="C915" s="25"/>
      <c r="D915" s="25"/>
      <c r="E915" s="121"/>
      <c r="F915" s="8"/>
      <c r="G915" s="143"/>
      <c r="H915" s="142"/>
    </row>
    <row r="916" spans="1:8">
      <c r="A916" s="6"/>
      <c r="B916" s="25"/>
      <c r="C916" s="25"/>
      <c r="D916" s="25"/>
      <c r="E916" s="121"/>
      <c r="F916" s="8"/>
      <c r="G916" s="143"/>
      <c r="H916" s="142"/>
    </row>
    <row r="917" spans="1:8">
      <c r="A917" s="6"/>
      <c r="B917" s="25"/>
      <c r="C917" s="25"/>
      <c r="D917" s="25"/>
      <c r="E917" s="121"/>
      <c r="F917" s="8"/>
      <c r="G917" s="143"/>
      <c r="H917" s="142"/>
    </row>
    <row r="918" spans="1:8">
      <c r="A918" s="6"/>
      <c r="B918" s="25"/>
      <c r="C918" s="25"/>
      <c r="D918" s="25"/>
      <c r="E918" s="121"/>
      <c r="F918" s="8"/>
      <c r="G918" s="143"/>
      <c r="H918" s="142"/>
    </row>
    <row r="919" spans="1:8">
      <c r="A919" s="6"/>
      <c r="B919" s="25"/>
      <c r="C919" s="25"/>
      <c r="D919" s="25"/>
      <c r="E919" s="121"/>
      <c r="F919" s="8"/>
      <c r="G919" s="143"/>
      <c r="H919" s="142"/>
    </row>
    <row r="920" spans="1:8">
      <c r="A920" s="6"/>
      <c r="B920" s="25"/>
      <c r="C920" s="25"/>
      <c r="D920" s="25"/>
      <c r="E920" s="121"/>
      <c r="F920" s="8"/>
      <c r="G920" s="143"/>
      <c r="H920" s="142"/>
    </row>
    <row r="921" spans="1:8">
      <c r="A921" s="6"/>
      <c r="B921" s="25"/>
      <c r="C921" s="25"/>
      <c r="D921" s="25"/>
      <c r="E921" s="121"/>
      <c r="F921" s="8"/>
      <c r="G921" s="143"/>
      <c r="H921" s="142"/>
    </row>
    <row r="922" spans="1:8">
      <c r="A922" s="6"/>
      <c r="B922" s="25"/>
      <c r="C922" s="25"/>
      <c r="D922" s="25"/>
      <c r="E922" s="121"/>
      <c r="F922" s="8"/>
      <c r="G922" s="143"/>
      <c r="H922" s="142"/>
    </row>
    <row r="923" spans="1:8">
      <c r="A923" s="6"/>
      <c r="B923" s="25"/>
      <c r="C923" s="25"/>
      <c r="D923" s="25"/>
      <c r="E923" s="121"/>
      <c r="F923" s="8"/>
      <c r="G923" s="143"/>
      <c r="H923" s="142"/>
    </row>
    <row r="924" spans="1:8">
      <c r="A924" s="6"/>
      <c r="B924" s="25"/>
      <c r="C924" s="25"/>
      <c r="D924" s="25"/>
      <c r="E924" s="121"/>
      <c r="F924" s="8"/>
      <c r="G924" s="143"/>
      <c r="H924" s="142"/>
    </row>
    <row r="925" spans="1:8">
      <c r="A925" s="6"/>
      <c r="B925" s="25"/>
      <c r="C925" s="25"/>
      <c r="D925" s="25"/>
      <c r="E925" s="121"/>
      <c r="F925" s="8"/>
      <c r="G925" s="143"/>
      <c r="H925" s="142"/>
    </row>
    <row r="926" spans="1:8">
      <c r="A926" s="6"/>
      <c r="B926" s="25"/>
      <c r="C926" s="25"/>
      <c r="D926" s="25"/>
      <c r="E926" s="121"/>
      <c r="F926" s="8"/>
      <c r="G926" s="143"/>
      <c r="H926" s="142"/>
    </row>
    <row r="927" spans="1:8">
      <c r="A927" s="6"/>
      <c r="B927" s="25"/>
      <c r="C927" s="25"/>
      <c r="D927" s="25"/>
      <c r="E927" s="121"/>
      <c r="F927" s="8"/>
      <c r="G927" s="143"/>
      <c r="H927" s="142"/>
    </row>
    <row r="928" spans="1:8">
      <c r="A928" s="6"/>
      <c r="B928" s="25"/>
      <c r="C928" s="25"/>
      <c r="D928" s="25"/>
      <c r="E928" s="121"/>
      <c r="F928" s="8"/>
      <c r="G928" s="143"/>
      <c r="H928" s="142"/>
    </row>
    <row r="929" spans="1:8">
      <c r="A929" s="6"/>
      <c r="B929" s="25"/>
      <c r="C929" s="25"/>
      <c r="D929" s="25"/>
      <c r="E929" s="121"/>
      <c r="F929" s="8"/>
      <c r="G929" s="143"/>
      <c r="H929" s="142"/>
    </row>
    <row r="930" spans="1:8">
      <c r="A930" s="6"/>
      <c r="B930" s="25"/>
      <c r="C930" s="25"/>
      <c r="D930" s="25"/>
      <c r="E930" s="121"/>
      <c r="F930" s="8"/>
      <c r="G930" s="143"/>
      <c r="H930" s="142"/>
    </row>
    <row r="931" spans="1:8">
      <c r="A931" s="6"/>
      <c r="B931" s="25"/>
      <c r="C931" s="25"/>
      <c r="D931" s="25"/>
      <c r="E931" s="121"/>
      <c r="F931" s="8"/>
      <c r="G931" s="143"/>
      <c r="H931" s="142"/>
    </row>
    <row r="932" spans="1:8">
      <c r="A932" s="6"/>
      <c r="B932" s="25"/>
      <c r="C932" s="25"/>
      <c r="D932" s="25"/>
      <c r="E932" s="121"/>
      <c r="F932" s="8"/>
      <c r="G932" s="143"/>
      <c r="H932" s="142"/>
    </row>
    <row r="933" spans="1:8">
      <c r="A933" s="6"/>
      <c r="B933" s="25"/>
      <c r="C933" s="25"/>
      <c r="D933" s="25"/>
      <c r="E933" s="121"/>
      <c r="F933" s="8"/>
      <c r="G933" s="143"/>
      <c r="H933" s="142"/>
    </row>
    <row r="934" spans="1:8">
      <c r="A934" s="6"/>
      <c r="B934" s="25"/>
      <c r="C934" s="25"/>
      <c r="D934" s="25"/>
      <c r="E934" s="121"/>
      <c r="F934" s="8"/>
      <c r="G934" s="143"/>
      <c r="H934" s="142"/>
    </row>
    <row r="935" spans="1:8">
      <c r="A935" s="6"/>
      <c r="B935" s="25"/>
      <c r="C935" s="25"/>
      <c r="D935" s="25"/>
      <c r="E935" s="121"/>
      <c r="F935" s="8"/>
      <c r="G935" s="143"/>
      <c r="H935" s="142"/>
    </row>
    <row r="936" spans="1:8">
      <c r="A936" s="6"/>
      <c r="B936" s="25"/>
      <c r="C936" s="25"/>
      <c r="D936" s="25"/>
      <c r="E936" s="121"/>
      <c r="F936" s="8"/>
      <c r="G936" s="143"/>
      <c r="H936" s="142"/>
    </row>
    <row r="937" spans="1:8">
      <c r="A937" s="6"/>
      <c r="B937" s="25"/>
      <c r="C937" s="25"/>
      <c r="D937" s="25"/>
      <c r="E937" s="121"/>
      <c r="F937" s="8"/>
      <c r="G937" s="143"/>
      <c r="H937" s="142"/>
    </row>
    <row r="938" spans="1:8">
      <c r="A938" s="6"/>
      <c r="B938" s="25"/>
      <c r="C938" s="25"/>
      <c r="D938" s="25"/>
      <c r="E938" s="121"/>
      <c r="F938" s="8"/>
      <c r="G938" s="143"/>
      <c r="H938" s="142"/>
    </row>
    <row r="939" spans="1:8">
      <c r="A939" s="6"/>
      <c r="B939" s="25"/>
      <c r="C939" s="25"/>
      <c r="D939" s="25"/>
      <c r="E939" s="121"/>
      <c r="F939" s="8"/>
      <c r="G939" s="143"/>
      <c r="H939" s="142"/>
    </row>
    <row r="940" spans="1:8">
      <c r="A940" s="6"/>
      <c r="B940" s="25"/>
      <c r="C940" s="25"/>
      <c r="D940" s="25"/>
      <c r="E940" s="121"/>
      <c r="F940" s="8"/>
      <c r="G940" s="143"/>
      <c r="H940" s="142"/>
    </row>
    <row r="941" spans="1:8">
      <c r="A941" s="6"/>
      <c r="B941" s="25"/>
      <c r="C941" s="25"/>
      <c r="D941" s="25"/>
      <c r="E941" s="121"/>
      <c r="F941" s="8"/>
      <c r="G941" s="143"/>
      <c r="H941" s="142"/>
    </row>
    <row r="942" spans="1:8">
      <c r="A942" s="6"/>
      <c r="B942" s="25"/>
      <c r="C942" s="25"/>
      <c r="D942" s="25"/>
      <c r="E942" s="121"/>
      <c r="F942" s="8"/>
      <c r="G942" s="143"/>
      <c r="H942" s="142"/>
    </row>
    <row r="943" spans="1:8">
      <c r="A943" s="6"/>
      <c r="B943" s="25"/>
      <c r="C943" s="25"/>
      <c r="D943" s="25"/>
      <c r="E943" s="121"/>
      <c r="F943" s="8"/>
      <c r="G943" s="143"/>
      <c r="H943" s="142"/>
    </row>
    <row r="944" spans="1:8">
      <c r="A944" s="6"/>
      <c r="B944" s="25"/>
      <c r="C944" s="25"/>
      <c r="D944" s="25"/>
      <c r="E944" s="121"/>
      <c r="F944" s="8"/>
      <c r="G944" s="143"/>
      <c r="H944" s="142"/>
    </row>
    <row r="945" spans="1:8">
      <c r="A945" s="6"/>
      <c r="B945" s="25"/>
      <c r="C945" s="25"/>
      <c r="D945" s="25"/>
      <c r="E945" s="121"/>
      <c r="F945" s="8"/>
      <c r="G945" s="143"/>
      <c r="H945" s="142"/>
    </row>
    <row r="946" spans="1:8">
      <c r="A946" s="6"/>
      <c r="B946" s="25"/>
      <c r="C946" s="25"/>
      <c r="D946" s="25"/>
      <c r="E946" s="121"/>
      <c r="F946" s="8"/>
      <c r="G946" s="143"/>
      <c r="H946" s="142"/>
    </row>
    <row r="947" spans="1:8">
      <c r="A947" s="6"/>
      <c r="B947" s="25"/>
      <c r="C947" s="25"/>
      <c r="D947" s="25"/>
      <c r="E947" s="121"/>
      <c r="F947" s="8"/>
      <c r="G947" s="143"/>
      <c r="H947" s="142"/>
    </row>
    <row r="948" spans="1:8">
      <c r="A948" s="6"/>
      <c r="B948" s="25"/>
      <c r="C948" s="25"/>
      <c r="D948" s="25"/>
      <c r="E948" s="121"/>
      <c r="F948" s="8"/>
      <c r="G948" s="143"/>
      <c r="H948" s="142"/>
    </row>
    <row r="949" spans="1:8">
      <c r="A949" s="6"/>
      <c r="B949" s="25"/>
      <c r="C949" s="25"/>
      <c r="D949" s="25"/>
      <c r="E949" s="121"/>
      <c r="F949" s="8"/>
      <c r="G949" s="143"/>
      <c r="H949" s="142"/>
    </row>
    <row r="950" spans="1:8">
      <c r="A950" s="6"/>
      <c r="B950" s="25"/>
      <c r="C950" s="25"/>
      <c r="D950" s="25"/>
      <c r="E950" s="121"/>
      <c r="F950" s="8"/>
      <c r="G950" s="143"/>
      <c r="H950" s="142"/>
    </row>
    <row r="951" spans="1:8">
      <c r="A951" s="6"/>
      <c r="B951" s="25"/>
      <c r="C951" s="25"/>
      <c r="D951" s="25"/>
      <c r="E951" s="121"/>
      <c r="F951" s="8"/>
      <c r="G951" s="143"/>
      <c r="H951" s="142"/>
    </row>
    <row r="952" spans="1:8">
      <c r="A952" s="6"/>
      <c r="B952" s="25"/>
      <c r="C952" s="25"/>
      <c r="D952" s="25"/>
      <c r="E952" s="121"/>
      <c r="F952" s="8"/>
      <c r="G952" s="143"/>
      <c r="H952" s="142"/>
    </row>
    <row r="953" spans="1:8">
      <c r="A953" s="6"/>
      <c r="B953" s="25"/>
      <c r="C953" s="25"/>
      <c r="D953" s="25"/>
      <c r="E953" s="121"/>
      <c r="F953" s="8"/>
      <c r="G953" s="143"/>
      <c r="H953" s="142"/>
    </row>
    <row r="954" spans="1:8">
      <c r="A954" s="6"/>
      <c r="B954" s="25"/>
      <c r="C954" s="25"/>
      <c r="D954" s="25"/>
      <c r="E954" s="121"/>
      <c r="F954" s="8"/>
      <c r="G954" s="143"/>
      <c r="H954" s="142"/>
    </row>
    <row r="955" spans="1:8">
      <c r="A955" s="6"/>
      <c r="B955" s="25"/>
      <c r="C955" s="25"/>
      <c r="D955" s="25"/>
      <c r="E955" s="121"/>
      <c r="F955" s="8"/>
      <c r="G955" s="143"/>
      <c r="H955" s="142"/>
    </row>
    <row r="956" spans="1:8">
      <c r="A956" s="6"/>
      <c r="B956" s="25"/>
      <c r="C956" s="25"/>
      <c r="D956" s="25"/>
      <c r="E956" s="121"/>
      <c r="F956" s="8"/>
      <c r="G956" s="143"/>
      <c r="H956" s="142"/>
    </row>
    <row r="957" spans="1:8">
      <c r="A957" s="6"/>
      <c r="B957" s="25"/>
      <c r="C957" s="25"/>
      <c r="D957" s="25"/>
      <c r="E957" s="121"/>
      <c r="F957" s="8"/>
      <c r="G957" s="143"/>
      <c r="H957" s="142"/>
    </row>
    <row r="958" spans="1:8">
      <c r="A958" s="6"/>
      <c r="B958" s="25"/>
      <c r="C958" s="25"/>
      <c r="D958" s="25"/>
      <c r="E958" s="121"/>
      <c r="F958" s="8"/>
      <c r="G958" s="143"/>
      <c r="H958" s="142"/>
    </row>
    <row r="959" spans="1:8">
      <c r="A959" s="6"/>
      <c r="B959" s="25"/>
      <c r="C959" s="25"/>
      <c r="D959" s="25"/>
      <c r="E959" s="121"/>
      <c r="F959" s="8"/>
      <c r="G959" s="143"/>
      <c r="H959" s="142"/>
    </row>
    <row r="960" spans="1:8">
      <c r="A960" s="6"/>
      <c r="B960" s="25"/>
      <c r="C960" s="25"/>
      <c r="D960" s="25"/>
      <c r="E960" s="121"/>
      <c r="F960" s="8"/>
      <c r="G960" s="143"/>
      <c r="H960" s="142"/>
    </row>
    <row r="961" spans="1:8">
      <c r="A961" s="6"/>
      <c r="B961" s="25"/>
      <c r="C961" s="25"/>
      <c r="D961" s="25"/>
      <c r="E961" s="121"/>
      <c r="F961" s="8"/>
      <c r="G961" s="143"/>
      <c r="H961" s="142"/>
    </row>
    <row r="962" spans="1:8">
      <c r="A962" s="6"/>
      <c r="B962" s="25"/>
      <c r="C962" s="25"/>
      <c r="D962" s="25"/>
      <c r="E962" s="121"/>
      <c r="F962" s="8"/>
      <c r="G962" s="143"/>
      <c r="H962" s="142"/>
    </row>
    <row r="963" spans="1:8">
      <c r="A963" s="6"/>
      <c r="B963" s="25"/>
      <c r="C963" s="25"/>
      <c r="D963" s="25"/>
      <c r="E963" s="121"/>
      <c r="F963" s="8"/>
      <c r="G963" s="143"/>
      <c r="H963" s="142"/>
    </row>
    <row r="964" spans="1:8">
      <c r="A964" s="6"/>
      <c r="B964" s="25"/>
      <c r="C964" s="25"/>
      <c r="D964" s="25"/>
      <c r="E964" s="121"/>
      <c r="F964" s="8"/>
      <c r="G964" s="143"/>
      <c r="H964" s="142"/>
    </row>
    <row r="965" spans="1:8">
      <c r="A965" s="6"/>
      <c r="B965" s="25"/>
      <c r="C965" s="25"/>
      <c r="D965" s="25"/>
      <c r="E965" s="121"/>
      <c r="F965" s="8"/>
      <c r="G965" s="143"/>
      <c r="H965" s="142"/>
    </row>
    <row r="966" spans="1:8">
      <c r="A966" s="6"/>
      <c r="B966" s="25"/>
      <c r="C966" s="25"/>
      <c r="D966" s="25"/>
      <c r="E966" s="121"/>
      <c r="F966" s="8"/>
      <c r="G966" s="143"/>
      <c r="H966" s="142"/>
    </row>
    <row r="967" spans="1:8">
      <c r="A967" s="6"/>
      <c r="B967" s="25"/>
      <c r="C967" s="25"/>
      <c r="D967" s="25"/>
      <c r="E967" s="121"/>
      <c r="F967" s="8"/>
      <c r="G967" s="143"/>
      <c r="H967" s="142"/>
    </row>
    <row r="968" spans="1:8">
      <c r="A968" s="6"/>
      <c r="B968" s="25"/>
      <c r="C968" s="25"/>
      <c r="D968" s="25"/>
      <c r="E968" s="121"/>
      <c r="F968" s="8"/>
      <c r="G968" s="143"/>
      <c r="H968" s="142"/>
    </row>
    <row r="969" spans="1:8">
      <c r="A969" s="6"/>
      <c r="B969" s="25"/>
      <c r="C969" s="25"/>
      <c r="D969" s="25"/>
      <c r="E969" s="121"/>
      <c r="F969" s="8"/>
      <c r="G969" s="143"/>
      <c r="H969" s="142"/>
    </row>
    <row r="970" spans="1:8">
      <c r="A970" s="6"/>
      <c r="B970" s="25"/>
      <c r="C970" s="25"/>
      <c r="D970" s="25"/>
      <c r="E970" s="121"/>
      <c r="F970" s="8"/>
      <c r="G970" s="143"/>
      <c r="H970" s="142"/>
    </row>
    <row r="971" spans="1:8">
      <c r="A971" s="6"/>
      <c r="B971" s="25"/>
      <c r="C971" s="25"/>
      <c r="D971" s="25"/>
      <c r="E971" s="121"/>
      <c r="F971" s="8"/>
      <c r="G971" s="143"/>
      <c r="H971" s="142"/>
    </row>
    <row r="972" spans="1:8">
      <c r="A972" s="6"/>
      <c r="B972" s="25"/>
      <c r="C972" s="25"/>
      <c r="D972" s="25"/>
      <c r="E972" s="121"/>
      <c r="F972" s="8"/>
      <c r="G972" s="143"/>
      <c r="H972" s="142"/>
    </row>
    <row r="973" spans="1:8">
      <c r="A973" s="6"/>
      <c r="B973" s="25"/>
      <c r="C973" s="25"/>
      <c r="D973" s="25"/>
      <c r="E973" s="121"/>
      <c r="F973" s="8"/>
      <c r="G973" s="143"/>
      <c r="H973" s="142"/>
    </row>
    <row r="974" spans="1:8">
      <c r="A974" s="6"/>
      <c r="B974" s="25"/>
      <c r="C974" s="25"/>
      <c r="D974" s="25"/>
      <c r="E974" s="121"/>
      <c r="F974" s="8"/>
      <c r="G974" s="143"/>
      <c r="H974" s="142"/>
    </row>
    <row r="975" spans="1:8">
      <c r="A975" s="6"/>
      <c r="B975" s="25"/>
      <c r="C975" s="25"/>
      <c r="D975" s="25"/>
      <c r="E975" s="121"/>
      <c r="F975" s="8"/>
      <c r="G975" s="143"/>
      <c r="H975" s="142"/>
    </row>
    <row r="976" spans="1:8">
      <c r="A976" s="6"/>
      <c r="B976" s="25"/>
      <c r="C976" s="25"/>
      <c r="D976" s="25"/>
      <c r="E976" s="121"/>
      <c r="F976" s="8"/>
      <c r="G976" s="143"/>
      <c r="H976" s="142"/>
    </row>
    <row r="977" spans="1:8">
      <c r="A977" s="6"/>
      <c r="B977" s="25"/>
      <c r="C977" s="25"/>
      <c r="D977" s="25"/>
      <c r="E977" s="121"/>
      <c r="F977" s="8"/>
      <c r="G977" s="143"/>
      <c r="H977" s="142"/>
    </row>
    <row r="978" spans="1:8">
      <c r="A978" s="6"/>
      <c r="B978" s="25"/>
      <c r="C978" s="25"/>
      <c r="D978" s="25"/>
      <c r="E978" s="121"/>
      <c r="F978" s="8"/>
      <c r="G978" s="143"/>
      <c r="H978" s="142"/>
    </row>
    <row r="979" spans="1:8">
      <c r="A979" s="6"/>
      <c r="B979" s="25"/>
      <c r="C979" s="25"/>
      <c r="D979" s="25"/>
      <c r="E979" s="121"/>
      <c r="F979" s="8"/>
      <c r="G979" s="143"/>
      <c r="H979" s="142"/>
    </row>
    <row r="980" spans="1:8">
      <c r="A980" s="6"/>
      <c r="B980" s="25"/>
      <c r="C980" s="25"/>
      <c r="D980" s="25"/>
      <c r="E980" s="121"/>
      <c r="F980" s="8"/>
      <c r="G980" s="143"/>
      <c r="H980" s="142"/>
    </row>
    <row r="981" spans="1:8">
      <c r="A981" s="6"/>
      <c r="B981" s="25"/>
      <c r="C981" s="25"/>
      <c r="D981" s="25"/>
      <c r="E981" s="121"/>
      <c r="F981" s="8"/>
      <c r="G981" s="143"/>
      <c r="H981" s="142"/>
    </row>
    <row r="982" spans="1:8">
      <c r="A982" s="6"/>
      <c r="B982" s="25"/>
      <c r="C982" s="25"/>
      <c r="D982" s="25"/>
      <c r="E982" s="121"/>
      <c r="F982" s="8"/>
      <c r="G982" s="143"/>
      <c r="H982" s="142"/>
    </row>
    <row r="983" spans="1:8">
      <c r="A983" s="6"/>
      <c r="B983" s="25"/>
      <c r="C983" s="25"/>
      <c r="D983" s="25"/>
      <c r="E983" s="121"/>
      <c r="F983" s="8"/>
      <c r="G983" s="143"/>
      <c r="H983" s="142"/>
    </row>
    <row r="984" spans="1:8">
      <c r="A984" s="6"/>
      <c r="B984" s="25"/>
      <c r="C984" s="25"/>
      <c r="D984" s="25"/>
      <c r="E984" s="121"/>
      <c r="F984" s="8"/>
      <c r="G984" s="143"/>
      <c r="H984" s="142"/>
    </row>
    <row r="985" spans="1:8">
      <c r="A985" s="6"/>
      <c r="B985" s="25"/>
      <c r="C985" s="25"/>
      <c r="D985" s="25"/>
      <c r="E985" s="121"/>
      <c r="F985" s="8"/>
      <c r="G985" s="143"/>
      <c r="H985" s="142"/>
    </row>
    <row r="986" spans="1:8">
      <c r="A986" s="6"/>
      <c r="B986" s="25"/>
      <c r="C986" s="25"/>
      <c r="D986" s="25"/>
      <c r="E986" s="121"/>
      <c r="F986" s="8"/>
      <c r="G986" s="143"/>
      <c r="H986" s="142"/>
    </row>
    <row r="987" spans="1:8">
      <c r="A987" s="6"/>
      <c r="B987" s="25"/>
      <c r="C987" s="25"/>
      <c r="D987" s="25"/>
      <c r="E987" s="121"/>
      <c r="F987" s="8"/>
      <c r="G987" s="143"/>
      <c r="H987" s="142"/>
    </row>
    <row r="988" spans="1:8">
      <c r="A988" s="6"/>
      <c r="B988" s="25"/>
      <c r="C988" s="25"/>
      <c r="D988" s="25"/>
      <c r="E988" s="121"/>
      <c r="F988" s="8"/>
      <c r="G988" s="143"/>
      <c r="H988" s="142"/>
    </row>
    <row r="989" spans="1:8">
      <c r="A989" s="6"/>
      <c r="B989" s="25"/>
      <c r="C989" s="25"/>
      <c r="D989" s="25"/>
      <c r="E989" s="121"/>
      <c r="F989" s="8"/>
      <c r="G989" s="143"/>
      <c r="H989" s="142"/>
    </row>
    <row r="990" spans="1:8">
      <c r="A990" s="6"/>
      <c r="B990" s="25"/>
      <c r="C990" s="25"/>
      <c r="D990" s="25"/>
      <c r="E990" s="121"/>
      <c r="F990" s="8"/>
      <c r="G990" s="143"/>
      <c r="H990" s="142"/>
    </row>
    <row r="991" spans="1:8">
      <c r="A991" s="6"/>
      <c r="B991" s="25"/>
      <c r="C991" s="25"/>
      <c r="D991" s="25"/>
      <c r="E991" s="121"/>
      <c r="F991" s="8"/>
      <c r="G991" s="143"/>
      <c r="H991" s="142"/>
    </row>
    <row r="992" spans="1:8">
      <c r="A992" s="6"/>
      <c r="B992" s="25"/>
      <c r="C992" s="25"/>
      <c r="D992" s="25"/>
      <c r="E992" s="121"/>
      <c r="F992" s="8"/>
      <c r="G992" s="143"/>
      <c r="H992" s="142"/>
    </row>
    <row r="993" spans="1:8">
      <c r="A993" s="6"/>
      <c r="B993" s="25"/>
      <c r="C993" s="25"/>
      <c r="D993" s="25"/>
      <c r="E993" s="121"/>
      <c r="F993" s="8"/>
      <c r="G993" s="143"/>
      <c r="H993" s="142"/>
    </row>
    <row r="994" spans="1:8">
      <c r="A994" s="6"/>
      <c r="B994" s="25"/>
      <c r="C994" s="25"/>
      <c r="D994" s="25"/>
      <c r="E994" s="121"/>
      <c r="F994" s="8"/>
      <c r="G994" s="143"/>
      <c r="H994" s="142"/>
    </row>
    <row r="995" spans="1:8">
      <c r="A995" s="6"/>
      <c r="B995" s="25"/>
      <c r="C995" s="25"/>
      <c r="D995" s="25"/>
      <c r="E995" s="121"/>
      <c r="F995" s="8"/>
      <c r="G995" s="143"/>
      <c r="H995" s="142"/>
    </row>
    <row r="996" spans="1:8">
      <c r="A996" s="6"/>
      <c r="B996" s="25"/>
      <c r="C996" s="25"/>
      <c r="D996" s="25"/>
      <c r="E996" s="121"/>
      <c r="F996" s="8"/>
      <c r="G996" s="143"/>
      <c r="H996" s="142"/>
    </row>
    <row r="997" spans="1:8">
      <c r="A997" s="6"/>
      <c r="B997" s="25"/>
      <c r="C997" s="25"/>
      <c r="D997" s="25"/>
      <c r="E997" s="121"/>
      <c r="F997" s="8"/>
      <c r="G997" s="143"/>
      <c r="H997" s="142"/>
    </row>
    <row r="998" spans="1:8">
      <c r="A998" s="6"/>
      <c r="B998" s="25"/>
      <c r="C998" s="25"/>
      <c r="D998" s="25"/>
      <c r="E998" s="121"/>
      <c r="F998" s="8"/>
      <c r="G998" s="143"/>
      <c r="H998" s="142"/>
    </row>
    <row r="999" spans="1:8">
      <c r="A999" s="6"/>
      <c r="B999" s="25"/>
      <c r="C999" s="25"/>
      <c r="D999" s="25"/>
      <c r="E999" s="121"/>
      <c r="F999" s="8"/>
      <c r="G999" s="143"/>
      <c r="H999" s="142"/>
    </row>
    <row r="1000" spans="1:8">
      <c r="A1000" s="6"/>
      <c r="B1000" s="25"/>
      <c r="C1000" s="25"/>
      <c r="D1000" s="25"/>
      <c r="E1000" s="121"/>
      <c r="F1000" s="8"/>
      <c r="G1000" s="143"/>
      <c r="H1000" s="142"/>
    </row>
    <row r="1001" spans="1:8">
      <c r="A1001" s="6"/>
      <c r="B1001" s="25"/>
      <c r="C1001" s="25"/>
      <c r="D1001" s="25"/>
      <c r="E1001" s="121"/>
      <c r="F1001" s="8"/>
      <c r="G1001" s="143"/>
      <c r="H1001" s="142"/>
    </row>
    <row r="1002" spans="1:8">
      <c r="A1002" s="6"/>
      <c r="B1002" s="25"/>
      <c r="C1002" s="25"/>
      <c r="D1002" s="25"/>
      <c r="E1002" s="121"/>
      <c r="F1002" s="8"/>
      <c r="G1002" s="143"/>
      <c r="H1002" s="142"/>
    </row>
    <row r="1003" spans="1:8">
      <c r="A1003" s="6"/>
      <c r="B1003" s="25"/>
      <c r="C1003" s="25"/>
      <c r="D1003" s="25"/>
      <c r="E1003" s="121"/>
      <c r="F1003" s="8"/>
      <c r="G1003" s="143"/>
      <c r="H1003" s="142"/>
    </row>
    <row r="1004" spans="1:8">
      <c r="A1004" s="6"/>
      <c r="B1004" s="25"/>
      <c r="C1004" s="25"/>
      <c r="D1004" s="25"/>
      <c r="E1004" s="121"/>
      <c r="F1004" s="8"/>
      <c r="G1004" s="143"/>
      <c r="H1004" s="142"/>
    </row>
    <row r="1005" spans="1:8">
      <c r="A1005" s="6"/>
      <c r="B1005" s="25"/>
      <c r="C1005" s="25"/>
      <c r="D1005" s="25"/>
      <c r="E1005" s="121"/>
      <c r="F1005" s="8"/>
      <c r="G1005" s="143"/>
      <c r="H1005" s="142"/>
    </row>
    <row r="1006" spans="1:8">
      <c r="A1006" s="6"/>
      <c r="B1006" s="25"/>
      <c r="C1006" s="25"/>
      <c r="D1006" s="25"/>
      <c r="E1006" s="121"/>
      <c r="F1006" s="8"/>
      <c r="G1006" s="143"/>
      <c r="H1006" s="142"/>
    </row>
    <row r="1007" spans="1:8">
      <c r="A1007" s="6"/>
      <c r="B1007" s="25"/>
      <c r="C1007" s="25"/>
      <c r="D1007" s="25"/>
      <c r="E1007" s="121"/>
      <c r="F1007" s="8"/>
      <c r="G1007" s="143"/>
      <c r="H1007" s="142"/>
    </row>
    <row r="1008" spans="1:8">
      <c r="A1008" s="6"/>
      <c r="B1008" s="25"/>
      <c r="C1008" s="25"/>
      <c r="D1008" s="25"/>
      <c r="E1008" s="121"/>
      <c r="F1008" s="8"/>
      <c r="G1008" s="143"/>
      <c r="H1008" s="142"/>
    </row>
    <row r="1009" spans="1:8">
      <c r="A1009" s="6"/>
      <c r="B1009" s="25"/>
      <c r="C1009" s="25"/>
      <c r="D1009" s="25"/>
      <c r="E1009" s="121"/>
      <c r="F1009" s="8"/>
      <c r="G1009" s="143"/>
      <c r="H1009" s="142"/>
    </row>
    <row r="1010" spans="1:8">
      <c r="A1010" s="6"/>
      <c r="B1010" s="25"/>
      <c r="C1010" s="25"/>
      <c r="D1010" s="25"/>
      <c r="E1010" s="121"/>
      <c r="F1010" s="8"/>
      <c r="G1010" s="143"/>
      <c r="H1010" s="142"/>
    </row>
    <row r="1011" spans="1:8">
      <c r="A1011" s="6"/>
      <c r="B1011" s="25"/>
      <c r="C1011" s="25"/>
      <c r="D1011" s="25"/>
      <c r="E1011" s="121"/>
      <c r="F1011" s="8"/>
      <c r="G1011" s="143"/>
      <c r="H1011" s="142"/>
    </row>
    <row r="1012" spans="1:8">
      <c r="A1012" s="6"/>
      <c r="B1012" s="25"/>
      <c r="C1012" s="25"/>
      <c r="D1012" s="25"/>
      <c r="E1012" s="121"/>
      <c r="F1012" s="8"/>
      <c r="G1012" s="143"/>
      <c r="H1012" s="142"/>
    </row>
    <row r="1013" spans="1:8">
      <c r="A1013" s="6"/>
      <c r="B1013" s="25"/>
      <c r="C1013" s="25"/>
      <c r="D1013" s="25"/>
      <c r="E1013" s="121"/>
      <c r="F1013" s="8"/>
      <c r="G1013" s="143"/>
      <c r="H1013" s="142"/>
    </row>
    <row r="1014" spans="1:8">
      <c r="A1014" s="6"/>
      <c r="B1014" s="25"/>
      <c r="C1014" s="25"/>
      <c r="D1014" s="25"/>
      <c r="E1014" s="121"/>
      <c r="F1014" s="8"/>
      <c r="G1014" s="143"/>
      <c r="H1014" s="142"/>
    </row>
    <row r="1015" spans="1:8">
      <c r="A1015" s="6"/>
      <c r="B1015" s="25"/>
      <c r="C1015" s="25"/>
      <c r="D1015" s="25"/>
      <c r="E1015" s="121"/>
      <c r="F1015" s="8"/>
      <c r="G1015" s="143"/>
      <c r="H1015" s="142"/>
    </row>
    <row r="1016" spans="1:8">
      <c r="A1016" s="6"/>
      <c r="B1016" s="25"/>
      <c r="C1016" s="25"/>
      <c r="D1016" s="25"/>
      <c r="E1016" s="121"/>
      <c r="F1016" s="8"/>
      <c r="G1016" s="143"/>
      <c r="H1016" s="142"/>
    </row>
    <row r="1017" spans="1:8">
      <c r="A1017" s="6"/>
      <c r="B1017" s="25"/>
      <c r="C1017" s="25"/>
      <c r="D1017" s="25"/>
      <c r="E1017" s="121"/>
      <c r="F1017" s="8"/>
      <c r="G1017" s="143"/>
      <c r="H1017" s="142"/>
    </row>
    <row r="1018" spans="1:8">
      <c r="A1018" s="6"/>
      <c r="B1018" s="25"/>
      <c r="C1018" s="25"/>
      <c r="D1018" s="25"/>
      <c r="E1018" s="121"/>
      <c r="F1018" s="8"/>
      <c r="G1018" s="143"/>
      <c r="H1018" s="142"/>
    </row>
    <row r="1019" spans="1:8">
      <c r="A1019" s="6"/>
      <c r="B1019" s="25"/>
      <c r="C1019" s="25"/>
      <c r="D1019" s="25"/>
      <c r="E1019" s="121"/>
      <c r="F1019" s="8"/>
      <c r="G1019" s="143"/>
      <c r="H1019" s="142"/>
    </row>
    <row r="1020" spans="1:8">
      <c r="A1020" s="6"/>
      <c r="B1020" s="25"/>
      <c r="C1020" s="25"/>
      <c r="D1020" s="25"/>
      <c r="E1020" s="121"/>
      <c r="F1020" s="8"/>
      <c r="G1020" s="143"/>
      <c r="H1020" s="142"/>
    </row>
    <row r="1021" spans="1:8">
      <c r="A1021" s="6"/>
      <c r="B1021" s="25"/>
      <c r="C1021" s="25"/>
      <c r="D1021" s="25"/>
      <c r="E1021" s="121"/>
      <c r="F1021" s="8"/>
      <c r="G1021" s="143"/>
      <c r="H1021" s="142"/>
    </row>
    <row r="1022" spans="1:8">
      <c r="A1022" s="6"/>
      <c r="B1022" s="25"/>
      <c r="C1022" s="25"/>
      <c r="D1022" s="25"/>
      <c r="E1022" s="121"/>
      <c r="F1022" s="8"/>
      <c r="G1022" s="143"/>
      <c r="H1022" s="142"/>
    </row>
    <row r="1023" spans="1:8">
      <c r="A1023" s="6"/>
      <c r="B1023" s="25"/>
      <c r="C1023" s="25"/>
      <c r="D1023" s="25"/>
      <c r="E1023" s="121"/>
      <c r="F1023" s="8"/>
      <c r="G1023" s="143"/>
      <c r="H1023" s="142"/>
    </row>
    <row r="1024" spans="1:8">
      <c r="A1024" s="6"/>
      <c r="B1024" s="25"/>
      <c r="C1024" s="25"/>
      <c r="D1024" s="25"/>
      <c r="E1024" s="121"/>
      <c r="F1024" s="8"/>
      <c r="G1024" s="143"/>
      <c r="H1024" s="142"/>
    </row>
    <row r="1025" spans="1:8">
      <c r="A1025" s="6"/>
      <c r="B1025" s="25"/>
      <c r="C1025" s="25"/>
      <c r="D1025" s="25"/>
      <c r="E1025" s="121"/>
      <c r="F1025" s="8"/>
      <c r="G1025" s="143"/>
      <c r="H1025" s="142"/>
    </row>
    <row r="1026" spans="1:8">
      <c r="A1026" s="6"/>
      <c r="B1026" s="25"/>
      <c r="C1026" s="25"/>
      <c r="D1026" s="25"/>
      <c r="E1026" s="121"/>
      <c r="F1026" s="8"/>
      <c r="G1026" s="143"/>
      <c r="H1026" s="142"/>
    </row>
    <row r="1027" spans="1:8">
      <c r="A1027" s="6"/>
      <c r="B1027" s="25"/>
      <c r="C1027" s="25"/>
      <c r="D1027" s="25"/>
      <c r="E1027" s="121"/>
      <c r="F1027" s="8"/>
      <c r="G1027" s="143"/>
      <c r="H1027" s="142"/>
    </row>
    <row r="1028" spans="1:8">
      <c r="A1028" s="6"/>
      <c r="B1028" s="25"/>
      <c r="C1028" s="25"/>
      <c r="D1028" s="25"/>
      <c r="E1028" s="121"/>
      <c r="F1028" s="8"/>
      <c r="G1028" s="143"/>
      <c r="H1028" s="142"/>
    </row>
    <row r="1029" spans="1:8">
      <c r="A1029" s="6"/>
      <c r="B1029" s="25"/>
      <c r="C1029" s="25"/>
      <c r="D1029" s="25"/>
      <c r="E1029" s="121"/>
      <c r="F1029" s="8"/>
      <c r="G1029" s="143"/>
      <c r="H1029" s="142"/>
    </row>
    <row r="1030" spans="1:8">
      <c r="A1030" s="6"/>
      <c r="B1030" s="25"/>
      <c r="C1030" s="25"/>
      <c r="D1030" s="25"/>
      <c r="E1030" s="121"/>
      <c r="F1030" s="8"/>
      <c r="G1030" s="143"/>
      <c r="H1030" s="142"/>
    </row>
    <row r="1031" spans="1:8">
      <c r="A1031" s="6"/>
      <c r="B1031" s="25"/>
      <c r="C1031" s="25"/>
      <c r="D1031" s="25"/>
      <c r="E1031" s="121"/>
      <c r="F1031" s="8"/>
      <c r="G1031" s="143"/>
      <c r="H1031" s="142"/>
    </row>
    <row r="1032" spans="1:8">
      <c r="A1032" s="6"/>
      <c r="B1032" s="25"/>
      <c r="C1032" s="25"/>
      <c r="D1032" s="25"/>
      <c r="E1032" s="121"/>
      <c r="F1032" s="8"/>
      <c r="G1032" s="143"/>
      <c r="H1032" s="142"/>
    </row>
    <row r="1033" spans="1:8">
      <c r="A1033" s="6"/>
      <c r="B1033" s="25"/>
      <c r="C1033" s="25"/>
      <c r="D1033" s="25"/>
      <c r="E1033" s="121"/>
      <c r="F1033" s="8"/>
      <c r="G1033" s="143"/>
      <c r="H1033" s="142"/>
    </row>
    <row r="1034" spans="1:8">
      <c r="A1034" s="6"/>
      <c r="B1034" s="25"/>
      <c r="C1034" s="25"/>
      <c r="D1034" s="25"/>
      <c r="E1034" s="121"/>
      <c r="F1034" s="8"/>
      <c r="G1034" s="143"/>
      <c r="H1034" s="142"/>
    </row>
    <row r="1035" spans="1:8">
      <c r="A1035" s="6"/>
      <c r="B1035" s="25"/>
      <c r="C1035" s="25"/>
      <c r="D1035" s="25"/>
      <c r="E1035" s="121"/>
      <c r="F1035" s="8"/>
      <c r="G1035" s="143"/>
      <c r="H1035" s="142"/>
    </row>
    <row r="1036" spans="1:8">
      <c r="A1036" s="6"/>
      <c r="B1036" s="25"/>
      <c r="C1036" s="25"/>
      <c r="D1036" s="25"/>
      <c r="E1036" s="121"/>
      <c r="F1036" s="8"/>
      <c r="G1036" s="143"/>
      <c r="H1036" s="142"/>
    </row>
    <row r="1037" spans="1:8">
      <c r="A1037" s="6"/>
      <c r="B1037" s="25"/>
      <c r="C1037" s="25"/>
      <c r="D1037" s="25"/>
      <c r="E1037" s="121"/>
      <c r="F1037" s="8"/>
      <c r="G1037" s="143"/>
      <c r="H1037" s="142"/>
    </row>
    <row r="1038" spans="1:8">
      <c r="A1038" s="6"/>
      <c r="B1038" s="25"/>
      <c r="C1038" s="25"/>
      <c r="D1038" s="25"/>
      <c r="E1038" s="121"/>
      <c r="F1038" s="8"/>
      <c r="G1038" s="143"/>
      <c r="H1038" s="142"/>
    </row>
    <row r="1039" spans="1:8">
      <c r="A1039" s="6"/>
      <c r="B1039" s="25"/>
      <c r="C1039" s="25"/>
      <c r="D1039" s="25"/>
      <c r="E1039" s="121"/>
      <c r="F1039" s="8"/>
      <c r="G1039" s="143"/>
      <c r="H1039" s="142"/>
    </row>
    <row r="1040" spans="1:8">
      <c r="A1040" s="6"/>
      <c r="B1040" s="25"/>
      <c r="C1040" s="25"/>
      <c r="D1040" s="25"/>
      <c r="E1040" s="121"/>
      <c r="F1040" s="8"/>
      <c r="G1040" s="143"/>
      <c r="H1040" s="142"/>
    </row>
    <row r="1041" spans="1:8">
      <c r="A1041" s="6"/>
      <c r="B1041" s="25"/>
      <c r="C1041" s="25"/>
      <c r="D1041" s="25"/>
      <c r="E1041" s="121"/>
      <c r="F1041" s="8"/>
      <c r="G1041" s="143"/>
      <c r="H1041" s="142"/>
    </row>
    <row r="1042" spans="1:8">
      <c r="A1042" s="6"/>
      <c r="B1042" s="25"/>
      <c r="C1042" s="25"/>
      <c r="D1042" s="25"/>
      <c r="E1042" s="121"/>
      <c r="F1042" s="8"/>
      <c r="G1042" s="143"/>
      <c r="H1042" s="142"/>
    </row>
    <row r="1043" spans="1:8">
      <c r="A1043" s="6"/>
      <c r="B1043" s="25"/>
      <c r="C1043" s="25"/>
      <c r="D1043" s="25"/>
      <c r="E1043" s="121"/>
      <c r="F1043" s="8"/>
      <c r="G1043" s="143"/>
      <c r="H1043" s="142"/>
    </row>
    <row r="1044" spans="1:8">
      <c r="A1044" s="6"/>
      <c r="B1044" s="25"/>
      <c r="C1044" s="25"/>
      <c r="D1044" s="25"/>
      <c r="E1044" s="121"/>
      <c r="F1044" s="8"/>
      <c r="G1044" s="143"/>
      <c r="H1044" s="142"/>
    </row>
    <row r="1045" spans="1:8">
      <c r="A1045" s="6"/>
      <c r="B1045" s="25"/>
      <c r="C1045" s="25"/>
      <c r="D1045" s="25"/>
      <c r="E1045" s="121"/>
      <c r="F1045" s="8"/>
      <c r="G1045" s="143"/>
      <c r="H1045" s="142"/>
    </row>
    <row r="1046" spans="1:8">
      <c r="A1046" s="6"/>
      <c r="B1046" s="25"/>
      <c r="C1046" s="25"/>
      <c r="D1046" s="25"/>
      <c r="E1046" s="121"/>
      <c r="F1046" s="8"/>
      <c r="G1046" s="143"/>
      <c r="H1046" s="142"/>
    </row>
    <row r="1047" spans="1:8">
      <c r="A1047" s="6"/>
      <c r="B1047" s="25"/>
      <c r="C1047" s="25"/>
      <c r="D1047" s="25"/>
      <c r="E1047" s="121"/>
      <c r="F1047" s="8"/>
      <c r="G1047" s="143"/>
      <c r="H1047" s="142"/>
    </row>
    <row r="1048" spans="1:8">
      <c r="A1048" s="6"/>
      <c r="B1048" s="25"/>
      <c r="C1048" s="25"/>
      <c r="D1048" s="25"/>
      <c r="E1048" s="121"/>
      <c r="F1048" s="8"/>
      <c r="G1048" s="143"/>
      <c r="H1048" s="142"/>
    </row>
    <row r="1049" spans="1:8">
      <c r="A1049" s="6"/>
      <c r="B1049" s="25"/>
      <c r="C1049" s="25"/>
      <c r="D1049" s="25"/>
      <c r="E1049" s="121"/>
      <c r="F1049" s="8"/>
      <c r="G1049" s="143"/>
      <c r="H1049" s="142"/>
    </row>
    <row r="1050" spans="1:8">
      <c r="A1050" s="6"/>
      <c r="B1050" s="25"/>
      <c r="C1050" s="25"/>
      <c r="D1050" s="25"/>
      <c r="E1050" s="121"/>
      <c r="F1050" s="8"/>
      <c r="G1050" s="143"/>
      <c r="H1050" s="142"/>
    </row>
    <row r="1051" spans="1:8">
      <c r="A1051" s="6"/>
      <c r="B1051" s="25"/>
      <c r="C1051" s="25"/>
      <c r="D1051" s="25"/>
      <c r="E1051" s="121"/>
      <c r="F1051" s="8"/>
      <c r="G1051" s="143"/>
      <c r="H1051" s="142"/>
    </row>
    <row r="1052" spans="1:8">
      <c r="A1052" s="6"/>
      <c r="B1052" s="25"/>
      <c r="C1052" s="25"/>
      <c r="D1052" s="25"/>
      <c r="E1052" s="121"/>
      <c r="F1052" s="8"/>
      <c r="G1052" s="143"/>
      <c r="H1052" s="142"/>
    </row>
    <row r="1053" spans="1:8">
      <c r="A1053" s="6"/>
      <c r="B1053" s="25"/>
      <c r="C1053" s="25"/>
      <c r="D1053" s="25"/>
      <c r="E1053" s="121"/>
      <c r="F1053" s="8"/>
      <c r="G1053" s="143"/>
      <c r="H1053" s="142"/>
    </row>
    <row r="1054" spans="1:8">
      <c r="A1054" s="6"/>
      <c r="B1054" s="25"/>
      <c r="C1054" s="25"/>
      <c r="D1054" s="25"/>
      <c r="E1054" s="121"/>
      <c r="F1054" s="8"/>
      <c r="G1054" s="143"/>
      <c r="H1054" s="142"/>
    </row>
    <row r="1055" spans="1:8">
      <c r="A1055" s="6"/>
      <c r="B1055" s="25"/>
      <c r="C1055" s="25"/>
      <c r="D1055" s="25"/>
      <c r="E1055" s="121"/>
      <c r="F1055" s="8"/>
      <c r="G1055" s="143"/>
      <c r="H1055" s="142"/>
    </row>
    <row r="1056" spans="1:8">
      <c r="A1056" s="6"/>
      <c r="B1056" s="25"/>
      <c r="C1056" s="25"/>
      <c r="D1056" s="25"/>
      <c r="E1056" s="121"/>
      <c r="F1056" s="8"/>
      <c r="G1056" s="143"/>
      <c r="H1056" s="142"/>
    </row>
    <row r="1057" spans="1:8">
      <c r="A1057" s="6"/>
      <c r="B1057" s="25"/>
      <c r="C1057" s="25"/>
      <c r="D1057" s="25"/>
      <c r="E1057" s="121"/>
      <c r="F1057" s="8"/>
      <c r="G1057" s="143"/>
      <c r="H1057" s="142"/>
    </row>
    <row r="1058" spans="1:8">
      <c r="A1058" s="6"/>
      <c r="B1058" s="25"/>
      <c r="C1058" s="25"/>
      <c r="D1058" s="25"/>
      <c r="E1058" s="121"/>
      <c r="F1058" s="8"/>
      <c r="G1058" s="143"/>
      <c r="H1058" s="142"/>
    </row>
    <row r="1059" spans="1:8">
      <c r="A1059" s="6"/>
      <c r="B1059" s="25"/>
      <c r="C1059" s="25"/>
      <c r="D1059" s="25"/>
      <c r="E1059" s="121"/>
      <c r="F1059" s="8"/>
      <c r="G1059" s="143"/>
      <c r="H1059" s="142"/>
    </row>
    <row r="1060" spans="1:8">
      <c r="A1060" s="6"/>
      <c r="B1060" s="25"/>
      <c r="C1060" s="25"/>
      <c r="D1060" s="25"/>
      <c r="E1060" s="121"/>
      <c r="F1060" s="8"/>
      <c r="G1060" s="143"/>
      <c r="H1060" s="142"/>
    </row>
    <row r="1061" spans="1:8">
      <c r="A1061" s="6"/>
      <c r="B1061" s="25"/>
      <c r="C1061" s="25"/>
      <c r="D1061" s="25"/>
      <c r="E1061" s="121"/>
      <c r="F1061" s="8"/>
      <c r="G1061" s="143"/>
      <c r="H1061" s="142"/>
    </row>
    <row r="1062" spans="1:8">
      <c r="A1062" s="6"/>
      <c r="B1062" s="25"/>
      <c r="C1062" s="25"/>
      <c r="D1062" s="25"/>
      <c r="E1062" s="121"/>
      <c r="F1062" s="8"/>
      <c r="G1062" s="143"/>
      <c r="H1062" s="142"/>
    </row>
    <row r="1063" spans="1:8">
      <c r="A1063" s="6"/>
      <c r="B1063" s="25"/>
      <c r="C1063" s="25"/>
      <c r="D1063" s="25"/>
      <c r="E1063" s="121"/>
      <c r="F1063" s="8"/>
      <c r="G1063" s="143"/>
      <c r="H1063" s="142"/>
    </row>
    <row r="1064" spans="1:8">
      <c r="A1064" s="6"/>
      <c r="B1064" s="25"/>
      <c r="C1064" s="25"/>
      <c r="D1064" s="25"/>
      <c r="E1064" s="121"/>
      <c r="F1064" s="8"/>
      <c r="G1064" s="143"/>
      <c r="H1064" s="142"/>
    </row>
    <row r="1065" spans="1:8">
      <c r="A1065" s="6"/>
      <c r="B1065" s="25"/>
      <c r="C1065" s="25"/>
      <c r="D1065" s="25"/>
      <c r="E1065" s="121"/>
      <c r="F1065" s="8"/>
      <c r="G1065" s="143"/>
      <c r="H1065" s="142"/>
    </row>
    <row r="1066" spans="1:8">
      <c r="A1066" s="6"/>
      <c r="B1066" s="25"/>
      <c r="C1066" s="25"/>
      <c r="D1066" s="25"/>
      <c r="E1066" s="121"/>
      <c r="F1066" s="8"/>
      <c r="G1066" s="143"/>
      <c r="H1066" s="142"/>
    </row>
    <row r="1067" spans="1:8">
      <c r="A1067" s="6"/>
      <c r="B1067" s="25"/>
      <c r="C1067" s="25"/>
      <c r="D1067" s="25"/>
      <c r="E1067" s="121"/>
      <c r="F1067" s="8"/>
      <c r="G1067" s="143"/>
      <c r="H1067" s="142"/>
    </row>
    <row r="1068" spans="1:8">
      <c r="A1068" s="6"/>
      <c r="B1068" s="25"/>
      <c r="C1068" s="25"/>
      <c r="D1068" s="25"/>
      <c r="E1068" s="121"/>
      <c r="F1068" s="8"/>
      <c r="G1068" s="143"/>
      <c r="H1068" s="142"/>
    </row>
    <row r="1069" spans="1:8">
      <c r="A1069" s="6"/>
      <c r="B1069" s="25"/>
      <c r="C1069" s="25"/>
      <c r="D1069" s="25"/>
      <c r="E1069" s="121"/>
      <c r="F1069" s="8"/>
      <c r="G1069" s="143"/>
      <c r="H1069" s="142"/>
    </row>
    <row r="1070" spans="1:8">
      <c r="A1070" s="6"/>
      <c r="B1070" s="25"/>
      <c r="C1070" s="25"/>
      <c r="D1070" s="25"/>
      <c r="E1070" s="121"/>
      <c r="F1070" s="8"/>
      <c r="G1070" s="143"/>
      <c r="H1070" s="142"/>
    </row>
    <row r="1071" spans="1:8">
      <c r="A1071" s="6"/>
      <c r="B1071" s="25"/>
      <c r="C1071" s="25"/>
      <c r="D1071" s="25"/>
      <c r="E1071" s="121"/>
      <c r="F1071" s="8"/>
      <c r="G1071" s="143"/>
      <c r="H1071" s="142"/>
    </row>
    <row r="1072" spans="1:8">
      <c r="A1072" s="6"/>
      <c r="B1072" s="25"/>
      <c r="C1072" s="25"/>
      <c r="D1072" s="25"/>
      <c r="E1072" s="121"/>
      <c r="F1072" s="8"/>
      <c r="G1072" s="143"/>
      <c r="H1072" s="142"/>
    </row>
    <row r="1073" spans="1:8">
      <c r="A1073" s="6"/>
      <c r="B1073" s="25"/>
      <c r="C1073" s="25"/>
      <c r="D1073" s="25"/>
      <c r="E1073" s="121"/>
      <c r="F1073" s="8"/>
      <c r="G1073" s="143"/>
      <c r="H1073" s="142"/>
    </row>
    <row r="1074" spans="1:8">
      <c r="A1074" s="6"/>
      <c r="B1074" s="25"/>
      <c r="C1074" s="25"/>
      <c r="D1074" s="25"/>
      <c r="E1074" s="121"/>
      <c r="F1074" s="8"/>
      <c r="G1074" s="143"/>
      <c r="H1074" s="142"/>
    </row>
    <row r="1075" spans="1:8">
      <c r="A1075" s="6"/>
      <c r="B1075" s="25"/>
      <c r="C1075" s="25"/>
      <c r="D1075" s="25"/>
      <c r="E1075" s="121"/>
      <c r="F1075" s="8"/>
      <c r="G1075" s="143"/>
      <c r="H1075" s="142"/>
    </row>
    <row r="1076" spans="1:8">
      <c r="A1076" s="6"/>
      <c r="B1076" s="25"/>
      <c r="C1076" s="25"/>
      <c r="D1076" s="25"/>
      <c r="E1076" s="121"/>
      <c r="F1076" s="8"/>
      <c r="G1076" s="143"/>
      <c r="H1076" s="142"/>
    </row>
    <row r="1077" spans="1:8">
      <c r="A1077" s="6"/>
      <c r="B1077" s="25"/>
      <c r="C1077" s="25"/>
      <c r="D1077" s="25"/>
      <c r="E1077" s="121"/>
      <c r="F1077" s="8"/>
      <c r="G1077" s="143"/>
      <c r="H1077" s="142"/>
    </row>
    <row r="1078" spans="1:8">
      <c r="A1078" s="6"/>
      <c r="B1078" s="25"/>
      <c r="C1078" s="25"/>
      <c r="D1078" s="25"/>
      <c r="E1078" s="121"/>
      <c r="F1078" s="8"/>
      <c r="G1078" s="143"/>
      <c r="H1078" s="142"/>
    </row>
    <row r="1079" spans="1:8">
      <c r="A1079" s="6"/>
      <c r="B1079" s="25"/>
      <c r="C1079" s="25"/>
      <c r="D1079" s="25"/>
      <c r="E1079" s="121"/>
      <c r="F1079" s="8"/>
      <c r="G1079" s="143"/>
      <c r="H1079" s="142"/>
    </row>
    <row r="1080" spans="1:8">
      <c r="A1080" s="6"/>
      <c r="B1080" s="25"/>
      <c r="C1080" s="25"/>
      <c r="D1080" s="25"/>
      <c r="E1080" s="121"/>
      <c r="F1080" s="8"/>
      <c r="G1080" s="143"/>
      <c r="H1080" s="142"/>
    </row>
    <row r="1081" spans="1:8">
      <c r="A1081" s="6"/>
      <c r="B1081" s="25"/>
      <c r="C1081" s="25"/>
      <c r="D1081" s="25"/>
      <c r="E1081" s="121"/>
      <c r="F1081" s="8"/>
      <c r="G1081" s="143"/>
      <c r="H1081" s="142"/>
    </row>
    <row r="1082" spans="1:8">
      <c r="A1082" s="6"/>
      <c r="B1082" s="25"/>
      <c r="C1082" s="25"/>
      <c r="D1082" s="25"/>
      <c r="E1082" s="121"/>
      <c r="F1082" s="8"/>
      <c r="G1082" s="143"/>
      <c r="H1082" s="142"/>
    </row>
    <row r="1083" spans="1:8">
      <c r="A1083" s="6"/>
      <c r="B1083" s="25"/>
      <c r="C1083" s="25"/>
      <c r="D1083" s="25"/>
      <c r="E1083" s="121"/>
      <c r="F1083" s="8"/>
      <c r="G1083" s="143"/>
      <c r="H1083" s="142"/>
    </row>
    <row r="1084" spans="1:8">
      <c r="A1084" s="6"/>
      <c r="B1084" s="25"/>
      <c r="C1084" s="25"/>
      <c r="D1084" s="25"/>
      <c r="E1084" s="121"/>
      <c r="F1084" s="8"/>
      <c r="G1084" s="143"/>
      <c r="H1084" s="142"/>
    </row>
    <row r="1085" spans="1:8">
      <c r="A1085" s="6"/>
      <c r="B1085" s="25"/>
      <c r="C1085" s="25"/>
      <c r="D1085" s="25"/>
      <c r="E1085" s="121"/>
      <c r="F1085" s="8"/>
      <c r="G1085" s="143"/>
      <c r="H1085" s="142"/>
    </row>
    <row r="1086" spans="1:8">
      <c r="A1086" s="6"/>
      <c r="B1086" s="25"/>
      <c r="C1086" s="25"/>
      <c r="D1086" s="25"/>
      <c r="E1086" s="121"/>
      <c r="F1086" s="8"/>
      <c r="G1086" s="143"/>
      <c r="H1086" s="142"/>
    </row>
    <row r="1087" spans="1:8">
      <c r="A1087" s="6"/>
      <c r="B1087" s="25"/>
      <c r="C1087" s="25"/>
      <c r="D1087" s="25"/>
      <c r="E1087" s="121"/>
      <c r="F1087" s="8"/>
      <c r="G1087" s="143"/>
      <c r="H1087" s="142"/>
    </row>
    <row r="1088" spans="1:8">
      <c r="A1088" s="6"/>
      <c r="B1088" s="25"/>
      <c r="C1088" s="25"/>
      <c r="D1088" s="25"/>
      <c r="E1088" s="121"/>
      <c r="F1088" s="8"/>
      <c r="G1088" s="143"/>
      <c r="H1088" s="142"/>
    </row>
    <row r="1089" spans="1:8">
      <c r="A1089" s="6"/>
      <c r="B1089" s="25"/>
      <c r="C1089" s="25"/>
      <c r="D1089" s="25"/>
      <c r="E1089" s="121"/>
      <c r="F1089" s="8"/>
      <c r="G1089" s="143"/>
      <c r="H1089" s="142"/>
    </row>
    <row r="1090" spans="1:8">
      <c r="A1090" s="6"/>
      <c r="B1090" s="25"/>
      <c r="C1090" s="25"/>
      <c r="D1090" s="25"/>
      <c r="E1090" s="121"/>
      <c r="F1090" s="8"/>
      <c r="G1090" s="143"/>
      <c r="H1090" s="142"/>
    </row>
    <row r="1091" spans="1:8">
      <c r="A1091" s="6"/>
      <c r="B1091" s="25"/>
      <c r="C1091" s="25"/>
      <c r="D1091" s="25"/>
      <c r="E1091" s="121"/>
      <c r="F1091" s="8"/>
      <c r="G1091" s="143"/>
      <c r="H1091" s="142"/>
    </row>
    <row r="1092" spans="1:8">
      <c r="A1092" s="6"/>
      <c r="B1092" s="25"/>
      <c r="C1092" s="25"/>
      <c r="D1092" s="25"/>
      <c r="E1092" s="121"/>
      <c r="F1092" s="8"/>
      <c r="G1092" s="143"/>
      <c r="H1092" s="142"/>
    </row>
    <row r="1093" spans="1:8">
      <c r="A1093" s="6"/>
      <c r="B1093" s="25"/>
      <c r="C1093" s="25"/>
      <c r="D1093" s="25"/>
      <c r="E1093" s="121"/>
      <c r="F1093" s="8"/>
      <c r="G1093" s="143"/>
      <c r="H1093" s="142"/>
    </row>
    <row r="1094" spans="1:8">
      <c r="A1094" s="6"/>
      <c r="B1094" s="25"/>
      <c r="C1094" s="25"/>
      <c r="D1094" s="25"/>
      <c r="E1094" s="121"/>
      <c r="F1094" s="8"/>
      <c r="G1094" s="143"/>
      <c r="H1094" s="142"/>
    </row>
    <row r="1095" spans="1:8">
      <c r="A1095" s="6"/>
      <c r="B1095" s="25"/>
      <c r="C1095" s="25"/>
      <c r="D1095" s="25"/>
      <c r="E1095" s="121"/>
      <c r="F1095" s="8"/>
      <c r="G1095" s="143"/>
      <c r="H1095" s="142"/>
    </row>
    <row r="1096" spans="1:8">
      <c r="A1096" s="6"/>
      <c r="B1096" s="25"/>
      <c r="C1096" s="25"/>
      <c r="D1096" s="25"/>
      <c r="E1096" s="121"/>
      <c r="F1096" s="8"/>
      <c r="G1096" s="143"/>
      <c r="H1096" s="142"/>
    </row>
    <row r="1097" spans="1:8">
      <c r="A1097" s="6"/>
      <c r="B1097" s="25"/>
      <c r="C1097" s="25"/>
      <c r="D1097" s="25"/>
      <c r="E1097" s="121"/>
      <c r="F1097" s="8"/>
      <c r="G1097" s="143"/>
      <c r="H1097" s="142"/>
    </row>
    <row r="1098" spans="1:8">
      <c r="A1098" s="6"/>
      <c r="B1098" s="25"/>
      <c r="C1098" s="25"/>
      <c r="D1098" s="25"/>
      <c r="E1098" s="121"/>
      <c r="F1098" s="8"/>
      <c r="G1098" s="143"/>
      <c r="H1098" s="142"/>
    </row>
    <row r="1099" spans="1:8">
      <c r="A1099" s="6"/>
      <c r="B1099" s="25"/>
      <c r="C1099" s="25"/>
      <c r="D1099" s="25"/>
      <c r="E1099" s="121"/>
      <c r="F1099" s="8"/>
      <c r="G1099" s="143"/>
      <c r="H1099" s="142"/>
    </row>
    <row r="1100" spans="1:8">
      <c r="A1100" s="6"/>
      <c r="B1100" s="25"/>
      <c r="C1100" s="25"/>
      <c r="D1100" s="25"/>
      <c r="E1100" s="121"/>
      <c r="F1100" s="8"/>
      <c r="G1100" s="143"/>
      <c r="H1100" s="142"/>
    </row>
    <row r="1101" spans="1:8">
      <c r="A1101" s="6"/>
      <c r="B1101" s="25"/>
      <c r="C1101" s="25"/>
      <c r="D1101" s="25"/>
      <c r="E1101" s="121"/>
      <c r="F1101" s="8"/>
      <c r="G1101" s="143"/>
      <c r="H1101" s="142"/>
    </row>
    <row r="1102" spans="1:8">
      <c r="A1102" s="6"/>
      <c r="B1102" s="25"/>
      <c r="C1102" s="25"/>
      <c r="D1102" s="25"/>
      <c r="E1102" s="121"/>
      <c r="F1102" s="8"/>
      <c r="G1102" s="143"/>
      <c r="H1102" s="142"/>
    </row>
    <row r="1103" spans="1:8">
      <c r="A1103" s="6"/>
      <c r="B1103" s="25"/>
      <c r="C1103" s="25"/>
      <c r="D1103" s="25"/>
      <c r="E1103" s="121"/>
      <c r="F1103" s="8"/>
      <c r="G1103" s="143"/>
      <c r="H1103" s="142"/>
    </row>
    <row r="1104" spans="1:8">
      <c r="A1104" s="6"/>
      <c r="B1104" s="25"/>
      <c r="C1104" s="25"/>
      <c r="D1104" s="25"/>
      <c r="E1104" s="121"/>
      <c r="F1104" s="8"/>
      <c r="G1104" s="143"/>
      <c r="H1104" s="142"/>
    </row>
    <row r="1105" spans="1:8">
      <c r="A1105" s="6"/>
      <c r="B1105" s="25"/>
      <c r="C1105" s="25"/>
      <c r="D1105" s="25"/>
      <c r="E1105" s="121"/>
      <c r="F1105" s="8"/>
      <c r="G1105" s="143"/>
      <c r="H1105" s="142"/>
    </row>
    <row r="1106" spans="1:8">
      <c r="A1106" s="6"/>
      <c r="B1106" s="25"/>
      <c r="C1106" s="25"/>
      <c r="D1106" s="25"/>
      <c r="E1106" s="121"/>
      <c r="F1106" s="8"/>
      <c r="G1106" s="143"/>
      <c r="H1106" s="142"/>
    </row>
    <row r="1107" spans="1:8">
      <c r="A1107" s="6"/>
      <c r="B1107" s="25"/>
      <c r="C1107" s="25"/>
      <c r="D1107" s="25"/>
      <c r="E1107" s="121"/>
      <c r="F1107" s="8"/>
      <c r="G1107" s="143"/>
      <c r="H1107" s="142"/>
    </row>
    <row r="1108" spans="1:8">
      <c r="A1108" s="6"/>
      <c r="B1108" s="25"/>
      <c r="C1108" s="25"/>
      <c r="D1108" s="25"/>
      <c r="E1108" s="121"/>
      <c r="F1108" s="8"/>
      <c r="G1108" s="143"/>
      <c r="H1108" s="142"/>
    </row>
    <row r="1109" spans="1:8">
      <c r="A1109" s="6"/>
      <c r="B1109" s="25"/>
      <c r="C1109" s="25"/>
      <c r="D1109" s="25"/>
      <c r="E1109" s="121"/>
      <c r="F1109" s="8"/>
      <c r="G1109" s="143"/>
      <c r="H1109" s="142"/>
    </row>
    <row r="1110" spans="1:8">
      <c r="A1110" s="6"/>
      <c r="B1110" s="25"/>
      <c r="C1110" s="25"/>
      <c r="D1110" s="25"/>
      <c r="E1110" s="121"/>
      <c r="F1110" s="8"/>
      <c r="G1110" s="143"/>
      <c r="H1110" s="142"/>
    </row>
    <row r="1111" spans="1:8">
      <c r="A1111" s="6"/>
      <c r="B1111" s="25"/>
      <c r="C1111" s="25"/>
      <c r="D1111" s="25"/>
      <c r="E1111" s="121"/>
      <c r="F1111" s="8"/>
      <c r="G1111" s="143"/>
      <c r="H1111" s="142"/>
    </row>
    <row r="1112" spans="1:8">
      <c r="A1112" s="6"/>
      <c r="B1112" s="25"/>
      <c r="C1112" s="25"/>
      <c r="D1112" s="25"/>
      <c r="E1112" s="121"/>
      <c r="F1112" s="8"/>
      <c r="G1112" s="143"/>
      <c r="H1112" s="142"/>
    </row>
    <row r="1113" spans="1:8">
      <c r="A1113" s="6"/>
      <c r="B1113" s="25"/>
      <c r="C1113" s="25"/>
      <c r="D1113" s="25"/>
      <c r="E1113" s="121"/>
      <c r="F1113" s="8"/>
      <c r="G1113" s="143"/>
      <c r="H1113" s="142"/>
    </row>
    <row r="1114" spans="1:8">
      <c r="A1114" s="6"/>
      <c r="B1114" s="25"/>
      <c r="C1114" s="25"/>
      <c r="D1114" s="25"/>
      <c r="E1114" s="121"/>
      <c r="F1114" s="8"/>
      <c r="G1114" s="143"/>
      <c r="H1114" s="142"/>
    </row>
    <row r="1115" spans="1:8">
      <c r="A1115" s="6"/>
      <c r="B1115" s="25"/>
      <c r="C1115" s="25"/>
      <c r="D1115" s="25"/>
      <c r="E1115" s="121"/>
      <c r="F1115" s="8"/>
      <c r="G1115" s="143"/>
      <c r="H1115" s="142"/>
    </row>
    <row r="1116" spans="1:8">
      <c r="A1116" s="6"/>
      <c r="B1116" s="25"/>
      <c r="C1116" s="25"/>
      <c r="D1116" s="25"/>
      <c r="E1116" s="121"/>
      <c r="F1116" s="8"/>
      <c r="G1116" s="143"/>
      <c r="H1116" s="142"/>
    </row>
    <row r="1117" spans="1:8">
      <c r="A1117" s="6"/>
      <c r="B1117" s="25"/>
      <c r="C1117" s="25"/>
      <c r="D1117" s="25"/>
      <c r="E1117" s="121"/>
      <c r="F1117" s="8"/>
      <c r="G1117" s="143"/>
      <c r="H1117" s="142"/>
    </row>
    <row r="1118" spans="1:8">
      <c r="A1118" s="6"/>
      <c r="B1118" s="25"/>
      <c r="C1118" s="25"/>
      <c r="D1118" s="25"/>
      <c r="E1118" s="121"/>
      <c r="F1118" s="8"/>
      <c r="G1118" s="143"/>
      <c r="H1118" s="142"/>
    </row>
    <row r="1119" spans="1:8">
      <c r="A1119" s="6"/>
      <c r="B1119" s="25"/>
      <c r="C1119" s="25"/>
      <c r="D1119" s="25"/>
      <c r="E1119" s="121"/>
      <c r="F1119" s="8"/>
      <c r="G1119" s="143"/>
      <c r="H1119" s="142"/>
    </row>
    <row r="1120" spans="1:8">
      <c r="A1120" s="6"/>
      <c r="B1120" s="25"/>
      <c r="C1120" s="25"/>
      <c r="D1120" s="25"/>
      <c r="E1120" s="121"/>
      <c r="F1120" s="8"/>
      <c r="G1120" s="143"/>
      <c r="H1120" s="142"/>
    </row>
    <row r="1121" spans="1:8">
      <c r="A1121" s="6"/>
      <c r="B1121" s="25"/>
      <c r="C1121" s="25"/>
      <c r="D1121" s="25"/>
      <c r="E1121" s="121"/>
      <c r="F1121" s="8"/>
      <c r="G1121" s="143"/>
      <c r="H1121" s="142"/>
    </row>
    <row r="1122" spans="1:8">
      <c r="A1122" s="6"/>
      <c r="B1122" s="25"/>
      <c r="C1122" s="25"/>
      <c r="D1122" s="25"/>
      <c r="E1122" s="121"/>
      <c r="F1122" s="8"/>
      <c r="G1122" s="143"/>
      <c r="H1122" s="142"/>
    </row>
    <row r="1123" spans="1:8">
      <c r="A1123" s="6"/>
      <c r="B1123" s="25"/>
      <c r="C1123" s="25"/>
      <c r="D1123" s="25"/>
      <c r="E1123" s="121"/>
      <c r="F1123" s="8"/>
      <c r="G1123" s="143"/>
      <c r="H1123" s="142"/>
    </row>
    <row r="1124" spans="1:8">
      <c r="A1124" s="6"/>
      <c r="B1124" s="25"/>
      <c r="C1124" s="25"/>
      <c r="D1124" s="25"/>
      <c r="E1124" s="121"/>
      <c r="F1124" s="8"/>
      <c r="G1124" s="143"/>
      <c r="H1124" s="142"/>
    </row>
    <row r="1125" spans="1:8">
      <c r="A1125" s="6"/>
      <c r="B1125" s="25"/>
      <c r="C1125" s="25"/>
      <c r="D1125" s="25"/>
      <c r="E1125" s="121"/>
      <c r="F1125" s="8"/>
      <c r="G1125" s="143"/>
      <c r="H1125" s="142"/>
    </row>
    <row r="1126" spans="1:8">
      <c r="A1126" s="6"/>
      <c r="B1126" s="25"/>
      <c r="C1126" s="25"/>
      <c r="D1126" s="25"/>
      <c r="E1126" s="121"/>
      <c r="F1126" s="8"/>
      <c r="G1126" s="143"/>
      <c r="H1126" s="142"/>
    </row>
    <row r="1127" spans="1:8">
      <c r="A1127" s="6"/>
      <c r="B1127" s="25"/>
      <c r="C1127" s="25"/>
      <c r="D1127" s="25"/>
      <c r="E1127" s="121"/>
      <c r="F1127" s="8"/>
      <c r="G1127" s="143"/>
      <c r="H1127" s="142"/>
    </row>
    <row r="1128" spans="1:8">
      <c r="A1128" s="6"/>
      <c r="B1128" s="25"/>
      <c r="C1128" s="25"/>
      <c r="D1128" s="25"/>
      <c r="E1128" s="121"/>
      <c r="F1128" s="8"/>
      <c r="G1128" s="143"/>
      <c r="H1128" s="142"/>
    </row>
    <row r="1129" spans="1:8">
      <c r="A1129" s="6"/>
      <c r="B1129" s="25"/>
      <c r="C1129" s="25"/>
      <c r="D1129" s="25"/>
      <c r="E1129" s="121"/>
      <c r="F1129" s="8"/>
      <c r="G1129" s="143"/>
      <c r="H1129" s="142"/>
    </row>
    <row r="1130" spans="1:8">
      <c r="A1130" s="6"/>
      <c r="B1130" s="25"/>
      <c r="C1130" s="25"/>
      <c r="D1130" s="25"/>
      <c r="E1130" s="121"/>
      <c r="F1130" s="8"/>
      <c r="G1130" s="143"/>
      <c r="H1130" s="142"/>
    </row>
    <row r="1131" spans="1:8">
      <c r="A1131" s="6"/>
      <c r="B1131" s="25"/>
      <c r="C1131" s="25"/>
      <c r="D1131" s="25"/>
      <c r="E1131" s="121"/>
      <c r="F1131" s="8"/>
      <c r="G1131" s="143"/>
      <c r="H1131" s="142"/>
    </row>
    <row r="1132" spans="1:8">
      <c r="A1132" s="6"/>
      <c r="B1132" s="25"/>
      <c r="C1132" s="25"/>
      <c r="D1132" s="25"/>
      <c r="E1132" s="121"/>
      <c r="F1132" s="8"/>
      <c r="G1132" s="143"/>
      <c r="H1132" s="142"/>
    </row>
    <row r="1133" spans="1:8">
      <c r="A1133" s="6"/>
      <c r="B1133" s="25"/>
      <c r="C1133" s="25"/>
      <c r="D1133" s="25"/>
      <c r="E1133" s="121"/>
      <c r="F1133" s="8"/>
      <c r="G1133" s="143"/>
      <c r="H1133" s="142"/>
    </row>
    <row r="1134" spans="1:8">
      <c r="A1134" s="6"/>
      <c r="B1134" s="25"/>
      <c r="C1134" s="25"/>
      <c r="D1134" s="25"/>
      <c r="E1134" s="121"/>
      <c r="F1134" s="8"/>
      <c r="G1134" s="143"/>
      <c r="H1134" s="142"/>
    </row>
    <row r="1135" spans="1:8">
      <c r="A1135" s="6"/>
      <c r="B1135" s="25"/>
      <c r="C1135" s="25"/>
      <c r="D1135" s="25"/>
      <c r="E1135" s="121"/>
      <c r="F1135" s="8"/>
      <c r="G1135" s="143"/>
      <c r="H1135" s="142"/>
    </row>
    <row r="1136" spans="1:8">
      <c r="A1136" s="6"/>
      <c r="B1136" s="25"/>
      <c r="C1136" s="25"/>
      <c r="D1136" s="25"/>
      <c r="E1136" s="121"/>
      <c r="F1136" s="8"/>
      <c r="G1136" s="143"/>
      <c r="H1136" s="142"/>
    </row>
    <row r="1137" spans="1:8">
      <c r="A1137" s="6"/>
      <c r="B1137" s="25"/>
      <c r="C1137" s="25"/>
      <c r="D1137" s="25"/>
      <c r="E1137" s="121"/>
      <c r="F1137" s="8"/>
      <c r="G1137" s="143"/>
      <c r="H1137" s="142"/>
    </row>
    <row r="1138" spans="1:8">
      <c r="A1138" s="6"/>
      <c r="B1138" s="25"/>
      <c r="C1138" s="25"/>
      <c r="D1138" s="25"/>
      <c r="E1138" s="121"/>
      <c r="F1138" s="8"/>
      <c r="G1138" s="143"/>
      <c r="H1138" s="142"/>
    </row>
    <row r="1139" spans="1:8">
      <c r="A1139" s="6"/>
      <c r="B1139" s="25"/>
      <c r="C1139" s="25"/>
      <c r="D1139" s="25"/>
      <c r="E1139" s="121"/>
      <c r="F1139" s="8"/>
      <c r="G1139" s="143"/>
      <c r="H1139" s="142"/>
    </row>
    <row r="1140" spans="1:8">
      <c r="A1140" s="6"/>
      <c r="B1140" s="25"/>
      <c r="C1140" s="25"/>
      <c r="D1140" s="25"/>
      <c r="E1140" s="121"/>
      <c r="F1140" s="8"/>
      <c r="G1140" s="143"/>
      <c r="H1140" s="142"/>
    </row>
    <row r="1141" spans="1:8">
      <c r="A1141" s="6"/>
      <c r="B1141" s="25"/>
      <c r="C1141" s="25"/>
      <c r="D1141" s="25"/>
      <c r="E1141" s="121"/>
      <c r="F1141" s="8"/>
      <c r="G1141" s="143"/>
      <c r="H1141" s="142"/>
    </row>
    <row r="1142" spans="1:8">
      <c r="A1142" s="6"/>
      <c r="B1142" s="25"/>
      <c r="C1142" s="25"/>
      <c r="D1142" s="25"/>
      <c r="E1142" s="121"/>
      <c r="F1142" s="8"/>
      <c r="G1142" s="143"/>
      <c r="H1142" s="142"/>
    </row>
    <row r="1143" spans="1:8">
      <c r="A1143" s="6"/>
      <c r="B1143" s="25"/>
      <c r="C1143" s="25"/>
      <c r="D1143" s="25"/>
      <c r="E1143" s="121"/>
      <c r="F1143" s="8"/>
      <c r="G1143" s="143"/>
      <c r="H1143" s="142"/>
    </row>
    <row r="1144" spans="1:8">
      <c r="A1144" s="6"/>
      <c r="B1144" s="25"/>
      <c r="C1144" s="25"/>
      <c r="D1144" s="25"/>
      <c r="E1144" s="121"/>
      <c r="F1144" s="8"/>
      <c r="G1144" s="143"/>
      <c r="H1144" s="142"/>
    </row>
    <row r="1145" spans="1:8">
      <c r="A1145" s="6"/>
      <c r="B1145" s="25"/>
      <c r="C1145" s="25"/>
      <c r="D1145" s="25"/>
      <c r="E1145" s="121"/>
      <c r="F1145" s="8"/>
      <c r="G1145" s="143"/>
      <c r="H1145" s="142"/>
    </row>
    <row r="1146" spans="1:8">
      <c r="A1146" s="6"/>
      <c r="B1146" s="25"/>
      <c r="C1146" s="25"/>
      <c r="D1146" s="25"/>
      <c r="E1146" s="121"/>
      <c r="F1146" s="8"/>
      <c r="G1146" s="143"/>
      <c r="H1146" s="142"/>
    </row>
    <row r="1147" spans="1:8">
      <c r="A1147" s="6"/>
      <c r="B1147" s="25"/>
      <c r="C1147" s="25"/>
      <c r="D1147" s="25"/>
      <c r="E1147" s="121"/>
      <c r="F1147" s="8"/>
      <c r="G1147" s="143"/>
      <c r="H1147" s="142"/>
    </row>
    <row r="1148" spans="1:8">
      <c r="A1148" s="6"/>
      <c r="B1148" s="25"/>
      <c r="C1148" s="25"/>
      <c r="D1148" s="25"/>
      <c r="E1148" s="121"/>
      <c r="F1148" s="8"/>
      <c r="G1148" s="143"/>
      <c r="H1148" s="142"/>
    </row>
    <row r="1149" spans="1:8">
      <c r="A1149" s="6"/>
      <c r="B1149" s="25"/>
      <c r="C1149" s="25"/>
      <c r="D1149" s="25"/>
      <c r="E1149" s="121"/>
      <c r="F1149" s="8"/>
      <c r="G1149" s="143"/>
      <c r="H1149" s="142"/>
    </row>
    <row r="1150" spans="1:8">
      <c r="A1150" s="6"/>
      <c r="B1150" s="25"/>
      <c r="C1150" s="25"/>
      <c r="D1150" s="25"/>
      <c r="E1150" s="121"/>
      <c r="F1150" s="8"/>
      <c r="G1150" s="143"/>
      <c r="H1150" s="142"/>
    </row>
    <row r="1151" spans="1:8">
      <c r="A1151" s="6"/>
      <c r="B1151" s="25"/>
      <c r="C1151" s="25"/>
      <c r="D1151" s="25"/>
      <c r="E1151" s="121"/>
      <c r="F1151" s="8"/>
      <c r="G1151" s="143"/>
      <c r="H1151" s="142"/>
    </row>
    <row r="1152" spans="1:8">
      <c r="A1152" s="6"/>
      <c r="B1152" s="25"/>
      <c r="C1152" s="25"/>
      <c r="D1152" s="25"/>
      <c r="E1152" s="121"/>
      <c r="F1152" s="8"/>
      <c r="G1152" s="143"/>
      <c r="H1152" s="142"/>
    </row>
    <row r="1153" spans="1:8">
      <c r="A1153" s="6"/>
      <c r="B1153" s="25"/>
      <c r="C1153" s="25"/>
      <c r="D1153" s="25"/>
      <c r="E1153" s="121"/>
      <c r="F1153" s="8"/>
      <c r="G1153" s="143"/>
      <c r="H1153" s="142"/>
    </row>
    <row r="1154" spans="1:8">
      <c r="A1154" s="6"/>
      <c r="B1154" s="25"/>
      <c r="C1154" s="25"/>
      <c r="D1154" s="25"/>
      <c r="E1154" s="121"/>
      <c r="F1154" s="8"/>
      <c r="G1154" s="143"/>
      <c r="H1154" s="142"/>
    </row>
    <row r="1155" spans="1:8">
      <c r="A1155" s="6"/>
      <c r="B1155" s="25"/>
      <c r="C1155" s="25"/>
      <c r="D1155" s="25"/>
      <c r="E1155" s="121"/>
      <c r="F1155" s="8"/>
      <c r="G1155" s="143"/>
      <c r="H1155" s="142"/>
    </row>
    <row r="1156" spans="1:8">
      <c r="A1156" s="6"/>
      <c r="B1156" s="25"/>
      <c r="C1156" s="25"/>
      <c r="D1156" s="25"/>
      <c r="E1156" s="121"/>
      <c r="F1156" s="8"/>
      <c r="G1156" s="143"/>
      <c r="H1156" s="142"/>
    </row>
    <row r="1157" spans="1:8">
      <c r="A1157" s="6"/>
      <c r="B1157" s="25"/>
      <c r="C1157" s="25"/>
      <c r="D1157" s="25"/>
      <c r="E1157" s="121"/>
      <c r="F1157" s="8"/>
      <c r="G1157" s="143"/>
      <c r="H1157" s="142"/>
    </row>
    <row r="1158" spans="1:8">
      <c r="A1158" s="6"/>
      <c r="B1158" s="25"/>
      <c r="C1158" s="25"/>
      <c r="D1158" s="25"/>
      <c r="E1158" s="121"/>
      <c r="F1158" s="8"/>
      <c r="G1158" s="143"/>
      <c r="H1158" s="142"/>
    </row>
    <row r="1159" spans="1:8">
      <c r="A1159" s="6"/>
      <c r="B1159" s="25"/>
      <c r="C1159" s="25"/>
      <c r="D1159" s="25"/>
      <c r="E1159" s="121"/>
      <c r="F1159" s="8"/>
      <c r="G1159" s="143"/>
      <c r="H1159" s="142"/>
    </row>
    <row r="1160" spans="1:8">
      <c r="A1160" s="6"/>
      <c r="B1160" s="25"/>
      <c r="C1160" s="25"/>
      <c r="D1160" s="25"/>
      <c r="E1160" s="121"/>
      <c r="F1160" s="8"/>
      <c r="G1160" s="143"/>
      <c r="H1160" s="142"/>
    </row>
    <row r="1161" spans="1:8">
      <c r="A1161" s="6"/>
      <c r="B1161" s="25"/>
      <c r="C1161" s="25"/>
      <c r="D1161" s="25"/>
      <c r="E1161" s="121"/>
      <c r="F1161" s="8"/>
      <c r="G1161" s="143"/>
      <c r="H1161" s="142"/>
    </row>
    <row r="1162" spans="1:8">
      <c r="A1162" s="6"/>
      <c r="B1162" s="25"/>
      <c r="C1162" s="25"/>
      <c r="D1162" s="25"/>
      <c r="E1162" s="121"/>
      <c r="F1162" s="8"/>
      <c r="G1162" s="143"/>
      <c r="H1162" s="142"/>
    </row>
    <row r="1163" spans="1:8">
      <c r="A1163" s="6"/>
      <c r="B1163" s="25"/>
      <c r="C1163" s="25"/>
      <c r="D1163" s="25"/>
      <c r="E1163" s="121"/>
      <c r="F1163" s="8"/>
      <c r="G1163" s="143"/>
      <c r="H1163" s="142"/>
    </row>
    <row r="1164" spans="1:8">
      <c r="A1164" s="6"/>
      <c r="B1164" s="25"/>
      <c r="C1164" s="25"/>
      <c r="D1164" s="25"/>
      <c r="E1164" s="121"/>
      <c r="F1164" s="8"/>
      <c r="G1164" s="143"/>
      <c r="H1164" s="142"/>
    </row>
    <row r="1165" spans="1:8">
      <c r="A1165" s="6"/>
      <c r="B1165" s="25"/>
      <c r="C1165" s="25"/>
      <c r="D1165" s="25"/>
      <c r="E1165" s="121"/>
      <c r="F1165" s="8"/>
      <c r="G1165" s="143"/>
      <c r="H1165" s="142"/>
    </row>
    <row r="1166" spans="1:8">
      <c r="A1166" s="6"/>
      <c r="B1166" s="25"/>
      <c r="C1166" s="25"/>
      <c r="D1166" s="25"/>
      <c r="E1166" s="121"/>
      <c r="F1166" s="8"/>
      <c r="G1166" s="143"/>
      <c r="H1166" s="142"/>
    </row>
    <row r="1167" spans="1:8">
      <c r="A1167" s="6"/>
      <c r="B1167" s="25"/>
      <c r="C1167" s="25"/>
      <c r="D1167" s="25"/>
      <c r="E1167" s="121"/>
      <c r="F1167" s="8"/>
      <c r="G1167" s="143"/>
      <c r="H1167" s="142"/>
    </row>
    <row r="1168" spans="1:8">
      <c r="A1168" s="6"/>
      <c r="B1168" s="25"/>
      <c r="C1168" s="25"/>
      <c r="D1168" s="25"/>
      <c r="E1168" s="121"/>
      <c r="F1168" s="8"/>
      <c r="G1168" s="143"/>
      <c r="H1168" s="142"/>
    </row>
    <row r="1169" spans="1:8">
      <c r="A1169" s="6"/>
      <c r="B1169" s="25"/>
      <c r="C1169" s="25"/>
      <c r="D1169" s="25"/>
      <c r="E1169" s="121"/>
      <c r="F1169" s="8"/>
      <c r="G1169" s="143"/>
      <c r="H1169" s="142"/>
    </row>
    <row r="1170" spans="1:8">
      <c r="A1170" s="6"/>
      <c r="B1170" s="25"/>
      <c r="C1170" s="25"/>
      <c r="D1170" s="25"/>
      <c r="E1170" s="121"/>
      <c r="F1170" s="8"/>
      <c r="G1170" s="143"/>
      <c r="H1170" s="142"/>
    </row>
    <row r="1171" spans="1:8">
      <c r="A1171" s="6"/>
      <c r="B1171" s="25"/>
      <c r="C1171" s="25"/>
      <c r="D1171" s="25"/>
      <c r="E1171" s="121"/>
      <c r="F1171" s="8"/>
      <c r="G1171" s="143"/>
      <c r="H1171" s="142"/>
    </row>
    <row r="1172" spans="1:8">
      <c r="A1172" s="6"/>
      <c r="B1172" s="25"/>
      <c r="C1172" s="25"/>
      <c r="D1172" s="25"/>
      <c r="E1172" s="121"/>
      <c r="F1172" s="8"/>
      <c r="G1172" s="143"/>
      <c r="H1172" s="142"/>
    </row>
    <row r="1173" spans="1:8">
      <c r="A1173" s="6"/>
      <c r="B1173" s="25"/>
      <c r="C1173" s="25"/>
      <c r="D1173" s="25"/>
      <c r="E1173" s="121"/>
      <c r="F1173" s="8"/>
      <c r="G1173" s="143"/>
      <c r="H1173" s="142"/>
    </row>
    <row r="1174" spans="1:8">
      <c r="A1174" s="6"/>
      <c r="B1174" s="25"/>
      <c r="C1174" s="25"/>
      <c r="D1174" s="25"/>
      <c r="E1174" s="121"/>
      <c r="F1174" s="8"/>
      <c r="G1174" s="143"/>
      <c r="H1174" s="142"/>
    </row>
    <row r="1175" spans="1:8">
      <c r="A1175" s="6"/>
      <c r="B1175" s="25"/>
      <c r="C1175" s="25"/>
      <c r="D1175" s="25"/>
      <c r="E1175" s="121"/>
      <c r="F1175" s="8"/>
      <c r="G1175" s="143"/>
      <c r="H1175" s="142"/>
    </row>
    <row r="1176" spans="1:8">
      <c r="A1176" s="6"/>
      <c r="B1176" s="25"/>
      <c r="C1176" s="25"/>
      <c r="D1176" s="25"/>
      <c r="E1176" s="121"/>
      <c r="F1176" s="8"/>
      <c r="G1176" s="143"/>
      <c r="H1176" s="142"/>
    </row>
    <row r="1177" spans="1:8">
      <c r="A1177" s="6"/>
      <c r="B1177" s="25"/>
      <c r="C1177" s="25"/>
      <c r="D1177" s="25"/>
      <c r="E1177" s="121"/>
      <c r="F1177" s="8"/>
      <c r="G1177" s="143"/>
      <c r="H1177" s="142"/>
    </row>
    <row r="1178" spans="1:8">
      <c r="A1178" s="6"/>
      <c r="B1178" s="25"/>
      <c r="C1178" s="25"/>
      <c r="D1178" s="25"/>
      <c r="E1178" s="121"/>
      <c r="F1178" s="8"/>
      <c r="G1178" s="143"/>
      <c r="H1178" s="142"/>
    </row>
    <row r="1179" spans="1:8">
      <c r="A1179" s="6"/>
      <c r="B1179" s="25"/>
      <c r="C1179" s="25"/>
      <c r="D1179" s="25"/>
      <c r="E1179" s="121"/>
      <c r="F1179" s="8"/>
      <c r="G1179" s="143"/>
      <c r="H1179" s="142"/>
    </row>
    <row r="1180" spans="1:8">
      <c r="A1180" s="6"/>
      <c r="B1180" s="25"/>
      <c r="C1180" s="25"/>
      <c r="D1180" s="25"/>
      <c r="E1180" s="121"/>
      <c r="F1180" s="8"/>
      <c r="G1180" s="143"/>
      <c r="H1180" s="142"/>
    </row>
    <row r="1181" spans="1:8">
      <c r="A1181" s="6"/>
      <c r="B1181" s="25"/>
      <c r="C1181" s="25"/>
      <c r="D1181" s="25"/>
      <c r="E1181" s="121"/>
      <c r="F1181" s="8"/>
      <c r="G1181" s="143"/>
      <c r="H1181" s="142"/>
    </row>
    <row r="1182" spans="1:8">
      <c r="A1182" s="6"/>
      <c r="B1182" s="25"/>
      <c r="C1182" s="25"/>
      <c r="D1182" s="25"/>
      <c r="E1182" s="121"/>
      <c r="F1182" s="8"/>
      <c r="G1182" s="143"/>
      <c r="H1182" s="142"/>
    </row>
    <row r="1183" spans="1:8">
      <c r="A1183" s="6"/>
      <c r="B1183" s="25"/>
      <c r="C1183" s="25"/>
      <c r="D1183" s="25"/>
      <c r="E1183" s="121"/>
      <c r="F1183" s="8"/>
      <c r="G1183" s="143"/>
      <c r="H1183" s="142"/>
    </row>
    <row r="1184" spans="1:8">
      <c r="A1184" s="6"/>
      <c r="B1184" s="25"/>
      <c r="C1184" s="25"/>
      <c r="D1184" s="25"/>
      <c r="E1184" s="121"/>
      <c r="F1184" s="8"/>
      <c r="G1184" s="143"/>
      <c r="H1184" s="142"/>
    </row>
    <row r="1185" spans="1:8">
      <c r="A1185" s="6"/>
      <c r="B1185" s="25"/>
      <c r="C1185" s="25"/>
      <c r="D1185" s="25"/>
      <c r="E1185" s="121"/>
      <c r="F1185" s="8"/>
      <c r="G1185" s="143"/>
      <c r="H1185" s="142"/>
    </row>
    <row r="1186" spans="1:8">
      <c r="A1186" s="6"/>
      <c r="B1186" s="25"/>
      <c r="C1186" s="25"/>
      <c r="D1186" s="25"/>
      <c r="E1186" s="121"/>
      <c r="F1186" s="8"/>
      <c r="G1186" s="143"/>
      <c r="H1186" s="142"/>
    </row>
    <row r="1187" spans="1:8">
      <c r="A1187" s="6"/>
      <c r="B1187" s="25"/>
      <c r="C1187" s="25"/>
      <c r="D1187" s="25"/>
      <c r="E1187" s="121"/>
      <c r="F1187" s="8"/>
      <c r="G1187" s="143"/>
      <c r="H1187" s="142"/>
    </row>
    <row r="1188" spans="1:8">
      <c r="A1188" s="6"/>
      <c r="B1188" s="25"/>
      <c r="C1188" s="25"/>
      <c r="D1188" s="25"/>
      <c r="E1188" s="121"/>
      <c r="F1188" s="8"/>
      <c r="G1188" s="143"/>
      <c r="H1188" s="142"/>
    </row>
    <row r="1189" spans="1:8">
      <c r="A1189" s="6"/>
      <c r="B1189" s="25"/>
      <c r="C1189" s="25"/>
      <c r="D1189" s="25"/>
      <c r="E1189" s="121"/>
      <c r="F1189" s="8"/>
      <c r="G1189" s="143"/>
      <c r="H1189" s="142"/>
    </row>
    <row r="1190" spans="1:8">
      <c r="A1190" s="6"/>
      <c r="B1190" s="25"/>
      <c r="C1190" s="25"/>
      <c r="D1190" s="25"/>
      <c r="E1190" s="121"/>
      <c r="F1190" s="8"/>
      <c r="G1190" s="143"/>
      <c r="H1190" s="142"/>
    </row>
    <row r="1191" spans="1:8">
      <c r="A1191" s="6"/>
      <c r="B1191" s="25"/>
      <c r="C1191" s="25"/>
      <c r="D1191" s="25"/>
      <c r="E1191" s="121"/>
      <c r="F1191" s="8"/>
      <c r="G1191" s="143"/>
      <c r="H1191" s="142"/>
    </row>
    <row r="1192" spans="1:8">
      <c r="A1192" s="6"/>
      <c r="B1192" s="25"/>
      <c r="C1192" s="25"/>
      <c r="D1192" s="25"/>
      <c r="E1192" s="121"/>
      <c r="F1192" s="8"/>
      <c r="G1192" s="143"/>
      <c r="H1192" s="142"/>
    </row>
    <row r="1193" spans="1:8">
      <c r="A1193" s="6"/>
      <c r="B1193" s="25"/>
      <c r="C1193" s="25"/>
      <c r="D1193" s="25"/>
      <c r="E1193" s="121"/>
      <c r="F1193" s="8"/>
      <c r="G1193" s="143"/>
      <c r="H1193" s="142"/>
    </row>
    <row r="1194" spans="1:8">
      <c r="A1194" s="6"/>
      <c r="B1194" s="25"/>
      <c r="C1194" s="25"/>
      <c r="D1194" s="25"/>
      <c r="E1194" s="121"/>
      <c r="F1194" s="8"/>
      <c r="G1194" s="143"/>
      <c r="H1194" s="142"/>
    </row>
    <row r="1195" spans="1:8">
      <c r="A1195" s="6"/>
      <c r="B1195" s="25"/>
      <c r="C1195" s="25"/>
      <c r="D1195" s="25"/>
      <c r="E1195" s="121"/>
      <c r="F1195" s="8"/>
      <c r="G1195" s="143"/>
      <c r="H1195" s="142"/>
    </row>
    <row r="1196" spans="1:8">
      <c r="A1196" s="6"/>
      <c r="B1196" s="25"/>
      <c r="C1196" s="25"/>
      <c r="D1196" s="25"/>
      <c r="E1196" s="121"/>
      <c r="F1196" s="8"/>
      <c r="G1196" s="143"/>
      <c r="H1196" s="142"/>
    </row>
    <row r="1197" spans="1:8">
      <c r="A1197" s="6"/>
      <c r="B1197" s="25"/>
      <c r="C1197" s="25"/>
      <c r="D1197" s="25"/>
      <c r="E1197" s="121"/>
      <c r="F1197" s="8"/>
      <c r="G1197" s="143"/>
      <c r="H1197" s="142"/>
    </row>
    <row r="1198" spans="1:8">
      <c r="A1198" s="6"/>
      <c r="B1198" s="25"/>
      <c r="C1198" s="25"/>
      <c r="D1198" s="25"/>
      <c r="E1198" s="121"/>
      <c r="F1198" s="8"/>
      <c r="G1198" s="143"/>
      <c r="H1198" s="142"/>
    </row>
    <row r="1199" spans="1:8">
      <c r="A1199" s="6"/>
      <c r="B1199" s="25"/>
      <c r="C1199" s="25"/>
      <c r="D1199" s="25"/>
      <c r="E1199" s="121"/>
      <c r="F1199" s="8"/>
      <c r="G1199" s="143"/>
      <c r="H1199" s="142"/>
    </row>
    <row r="1200" spans="1:8">
      <c r="A1200" s="6"/>
      <c r="B1200" s="25"/>
      <c r="C1200" s="25"/>
      <c r="D1200" s="25"/>
      <c r="E1200" s="121"/>
      <c r="F1200" s="8"/>
      <c r="G1200" s="143"/>
      <c r="H1200" s="142"/>
    </row>
    <row r="1201" spans="1:8">
      <c r="A1201" s="6"/>
      <c r="B1201" s="25"/>
      <c r="C1201" s="25"/>
      <c r="D1201" s="25"/>
      <c r="E1201" s="121"/>
      <c r="F1201" s="8"/>
      <c r="G1201" s="143"/>
      <c r="H1201" s="142"/>
    </row>
    <row r="1202" spans="1:8">
      <c r="A1202" s="6"/>
      <c r="B1202" s="25"/>
      <c r="C1202" s="25"/>
      <c r="D1202" s="25"/>
      <c r="E1202" s="121"/>
      <c r="F1202" s="8"/>
      <c r="G1202" s="143"/>
      <c r="H1202" s="142"/>
    </row>
    <row r="1203" spans="1:8">
      <c r="A1203" s="6"/>
      <c r="B1203" s="25"/>
      <c r="C1203" s="25"/>
      <c r="D1203" s="25"/>
      <c r="E1203" s="121"/>
      <c r="F1203" s="8"/>
      <c r="G1203" s="143"/>
      <c r="H1203" s="142"/>
    </row>
    <row r="1204" spans="1:8">
      <c r="A1204" s="6"/>
      <c r="B1204" s="25"/>
      <c r="C1204" s="25"/>
      <c r="D1204" s="25"/>
      <c r="E1204" s="121"/>
      <c r="F1204" s="8"/>
      <c r="G1204" s="143"/>
      <c r="H1204" s="142"/>
    </row>
    <row r="1205" spans="1:8">
      <c r="A1205" s="6"/>
      <c r="B1205" s="25"/>
      <c r="C1205" s="25"/>
      <c r="D1205" s="25"/>
      <c r="E1205" s="121"/>
      <c r="F1205" s="8"/>
      <c r="G1205" s="143"/>
      <c r="H1205" s="142"/>
    </row>
    <row r="1206" spans="1:8">
      <c r="A1206" s="6"/>
      <c r="B1206" s="25"/>
      <c r="C1206" s="25"/>
      <c r="D1206" s="25"/>
      <c r="E1206" s="121"/>
      <c r="F1206" s="8"/>
      <c r="G1206" s="143"/>
      <c r="H1206" s="142"/>
    </row>
    <row r="1207" spans="1:8">
      <c r="A1207" s="6"/>
      <c r="B1207" s="25"/>
      <c r="C1207" s="25"/>
      <c r="D1207" s="25"/>
      <c r="E1207" s="121"/>
      <c r="F1207" s="8"/>
      <c r="G1207" s="143"/>
      <c r="H1207" s="142"/>
    </row>
    <row r="1208" spans="1:8">
      <c r="A1208" s="6"/>
      <c r="B1208" s="25"/>
      <c r="C1208" s="25"/>
      <c r="D1208" s="25"/>
      <c r="E1208" s="121"/>
      <c r="F1208" s="8"/>
      <c r="G1208" s="143"/>
      <c r="H1208" s="142"/>
    </row>
    <row r="1209" spans="1:8">
      <c r="A1209" s="6"/>
      <c r="B1209" s="25"/>
      <c r="C1209" s="25"/>
      <c r="D1209" s="25"/>
      <c r="E1209" s="121"/>
      <c r="F1209" s="8"/>
      <c r="G1209" s="143"/>
      <c r="H1209" s="142"/>
    </row>
    <row r="1210" spans="1:8">
      <c r="A1210" s="6"/>
      <c r="B1210" s="25"/>
      <c r="C1210" s="25"/>
      <c r="D1210" s="25"/>
      <c r="E1210" s="121"/>
      <c r="F1210" s="8"/>
      <c r="G1210" s="143"/>
      <c r="H1210" s="142"/>
    </row>
    <row r="1211" spans="1:8">
      <c r="A1211" s="6"/>
      <c r="B1211" s="25"/>
      <c r="C1211" s="25"/>
      <c r="D1211" s="25"/>
      <c r="E1211" s="121"/>
      <c r="F1211" s="8"/>
      <c r="G1211" s="143"/>
      <c r="H1211" s="142"/>
    </row>
    <row r="1212" spans="1:8">
      <c r="A1212" s="6"/>
      <c r="B1212" s="25"/>
      <c r="C1212" s="25"/>
      <c r="D1212" s="25"/>
      <c r="E1212" s="121"/>
      <c r="F1212" s="8"/>
      <c r="G1212" s="143"/>
      <c r="H1212" s="142"/>
    </row>
    <row r="1213" spans="1:8">
      <c r="A1213" s="6"/>
      <c r="B1213" s="25"/>
      <c r="C1213" s="25"/>
      <c r="D1213" s="25"/>
      <c r="E1213" s="121"/>
      <c r="F1213" s="8"/>
      <c r="G1213" s="143"/>
      <c r="H1213" s="142"/>
    </row>
    <row r="1214" spans="1:8">
      <c r="A1214" s="6"/>
      <c r="B1214" s="25"/>
      <c r="C1214" s="25"/>
      <c r="D1214" s="25"/>
      <c r="E1214" s="121"/>
      <c r="F1214" s="8"/>
      <c r="G1214" s="143"/>
      <c r="H1214" s="142"/>
    </row>
    <row r="1215" spans="1:8">
      <c r="A1215" s="6"/>
      <c r="B1215" s="25"/>
      <c r="C1215" s="25"/>
      <c r="D1215" s="25"/>
      <c r="E1215" s="121"/>
      <c r="F1215" s="8"/>
      <c r="G1215" s="143"/>
      <c r="H1215" s="142"/>
    </row>
    <row r="1216" spans="1:8">
      <c r="A1216" s="6"/>
      <c r="B1216" s="25"/>
      <c r="C1216" s="25"/>
      <c r="D1216" s="25"/>
      <c r="E1216" s="121"/>
      <c r="F1216" s="8"/>
      <c r="G1216" s="143"/>
      <c r="H1216" s="142"/>
    </row>
    <row r="1217" spans="1:8">
      <c r="A1217" s="6"/>
      <c r="B1217" s="25"/>
      <c r="C1217" s="25"/>
      <c r="D1217" s="25"/>
      <c r="E1217" s="121"/>
      <c r="F1217" s="8"/>
      <c r="G1217" s="143"/>
      <c r="H1217" s="142"/>
    </row>
    <row r="1218" spans="1:8">
      <c r="A1218" s="6"/>
      <c r="B1218" s="25"/>
      <c r="C1218" s="25"/>
      <c r="D1218" s="25"/>
      <c r="E1218" s="121"/>
      <c r="F1218" s="8"/>
      <c r="G1218" s="143"/>
      <c r="H1218" s="142"/>
    </row>
    <row r="1219" spans="1:8">
      <c r="A1219" s="6"/>
      <c r="B1219" s="25"/>
      <c r="C1219" s="25"/>
      <c r="D1219" s="25"/>
      <c r="E1219" s="121"/>
      <c r="F1219" s="8"/>
      <c r="G1219" s="143"/>
      <c r="H1219" s="142"/>
    </row>
    <row r="1220" spans="1:8">
      <c r="A1220" s="6"/>
      <c r="B1220" s="25"/>
      <c r="C1220" s="25"/>
      <c r="D1220" s="25"/>
      <c r="E1220" s="121"/>
      <c r="F1220" s="8"/>
      <c r="G1220" s="143"/>
      <c r="H1220" s="142"/>
    </row>
    <row r="1221" spans="1:8">
      <c r="A1221" s="6"/>
      <c r="B1221" s="25"/>
      <c r="C1221" s="25"/>
      <c r="D1221" s="25"/>
      <c r="E1221" s="121"/>
      <c r="F1221" s="8"/>
      <c r="G1221" s="143"/>
      <c r="H1221" s="142"/>
    </row>
    <row r="1222" spans="1:8">
      <c r="A1222" s="6"/>
      <c r="B1222" s="25"/>
      <c r="C1222" s="25"/>
      <c r="D1222" s="25"/>
      <c r="E1222" s="121"/>
      <c r="F1222" s="8"/>
      <c r="G1222" s="143"/>
      <c r="H1222" s="142"/>
    </row>
    <row r="1223" spans="1:8">
      <c r="A1223" s="6"/>
      <c r="B1223" s="25"/>
      <c r="C1223" s="25"/>
      <c r="D1223" s="25"/>
      <c r="E1223" s="121"/>
      <c r="F1223" s="8"/>
      <c r="G1223" s="143"/>
      <c r="H1223" s="142"/>
    </row>
    <row r="1224" spans="1:8">
      <c r="A1224" s="6"/>
      <c r="B1224" s="25"/>
      <c r="C1224" s="25"/>
      <c r="D1224" s="25"/>
      <c r="E1224" s="121"/>
      <c r="F1224" s="8"/>
      <c r="G1224" s="143"/>
      <c r="H1224" s="142"/>
    </row>
    <row r="1225" spans="1:8">
      <c r="A1225" s="6"/>
      <c r="B1225" s="25"/>
      <c r="C1225" s="25"/>
      <c r="D1225" s="25"/>
      <c r="E1225" s="121"/>
      <c r="F1225" s="8"/>
      <c r="G1225" s="143"/>
      <c r="H1225" s="142"/>
    </row>
    <row r="1226" spans="1:8">
      <c r="A1226" s="6"/>
      <c r="B1226" s="25"/>
      <c r="C1226" s="25"/>
      <c r="D1226" s="25"/>
      <c r="E1226" s="121"/>
      <c r="F1226" s="8"/>
      <c r="G1226" s="143"/>
      <c r="H1226" s="142"/>
    </row>
    <row r="1227" spans="1:8">
      <c r="A1227" s="6"/>
      <c r="B1227" s="25"/>
      <c r="C1227" s="25"/>
      <c r="D1227" s="25"/>
      <c r="E1227" s="121"/>
      <c r="F1227" s="8"/>
      <c r="G1227" s="143"/>
      <c r="H1227" s="142"/>
    </row>
    <row r="1228" spans="1:8">
      <c r="A1228" s="6"/>
      <c r="B1228" s="25"/>
      <c r="C1228" s="25"/>
      <c r="D1228" s="25"/>
      <c r="E1228" s="121"/>
      <c r="F1228" s="8"/>
      <c r="G1228" s="143"/>
      <c r="H1228" s="142"/>
    </row>
    <row r="1229" spans="1:8">
      <c r="A1229" s="6"/>
      <c r="B1229" s="25"/>
      <c r="C1229" s="25"/>
      <c r="D1229" s="25"/>
      <c r="E1229" s="121"/>
      <c r="F1229" s="8"/>
      <c r="G1229" s="143"/>
      <c r="H1229" s="142"/>
    </row>
    <row r="1230" spans="1:8">
      <c r="A1230" s="6"/>
      <c r="B1230" s="25"/>
      <c r="C1230" s="25"/>
      <c r="D1230" s="25"/>
      <c r="E1230" s="121"/>
      <c r="F1230" s="8"/>
      <c r="G1230" s="143"/>
      <c r="H1230" s="142"/>
    </row>
    <row r="1231" spans="1:8">
      <c r="A1231" s="6"/>
      <c r="B1231" s="25"/>
      <c r="C1231" s="25"/>
      <c r="D1231" s="25"/>
      <c r="E1231" s="121"/>
      <c r="F1231" s="8"/>
      <c r="G1231" s="143"/>
      <c r="H1231" s="142"/>
    </row>
    <row r="1232" spans="1:8">
      <c r="A1232" s="6"/>
      <c r="B1232" s="25"/>
      <c r="C1232" s="25"/>
      <c r="D1232" s="25"/>
      <c r="E1232" s="121"/>
      <c r="F1232" s="8"/>
      <c r="G1232" s="143"/>
      <c r="H1232" s="142"/>
    </row>
    <row r="1233" spans="1:8">
      <c r="A1233" s="6"/>
      <c r="B1233" s="25"/>
      <c r="C1233" s="25"/>
      <c r="D1233" s="25"/>
      <c r="E1233" s="121"/>
      <c r="F1233" s="8"/>
      <c r="G1233" s="143"/>
      <c r="H1233" s="142"/>
    </row>
    <row r="1234" spans="1:8">
      <c r="A1234" s="6"/>
      <c r="B1234" s="25"/>
      <c r="C1234" s="25"/>
      <c r="D1234" s="25"/>
      <c r="E1234" s="121"/>
      <c r="F1234" s="8"/>
      <c r="G1234" s="143"/>
      <c r="H1234" s="142"/>
    </row>
    <row r="1235" spans="1:8">
      <c r="A1235" s="6"/>
      <c r="B1235" s="25"/>
      <c r="C1235" s="25"/>
      <c r="D1235" s="25"/>
      <c r="E1235" s="121"/>
      <c r="F1235" s="8"/>
      <c r="G1235" s="143"/>
      <c r="H1235" s="142"/>
    </row>
    <row r="1236" spans="1:8">
      <c r="A1236" s="6"/>
      <c r="B1236" s="25"/>
      <c r="C1236" s="25"/>
      <c r="D1236" s="25"/>
      <c r="E1236" s="121"/>
      <c r="F1236" s="8"/>
      <c r="G1236" s="143"/>
      <c r="H1236" s="142"/>
    </row>
    <row r="1237" spans="1:8">
      <c r="A1237" s="6"/>
      <c r="B1237" s="25"/>
      <c r="C1237" s="25"/>
      <c r="D1237" s="25"/>
      <c r="E1237" s="121"/>
      <c r="F1237" s="8"/>
      <c r="G1237" s="143"/>
      <c r="H1237" s="142"/>
    </row>
    <row r="1238" spans="1:8">
      <c r="A1238" s="6"/>
      <c r="B1238" s="25"/>
      <c r="C1238" s="25"/>
      <c r="D1238" s="25"/>
      <c r="E1238" s="121"/>
      <c r="F1238" s="8"/>
      <c r="G1238" s="143"/>
      <c r="H1238" s="142"/>
    </row>
    <row r="1239" spans="1:8">
      <c r="A1239" s="6"/>
      <c r="B1239" s="25"/>
      <c r="C1239" s="25"/>
      <c r="D1239" s="25"/>
      <c r="E1239" s="121"/>
      <c r="F1239" s="8"/>
      <c r="G1239" s="143"/>
      <c r="H1239" s="142"/>
    </row>
    <row r="1240" spans="1:8">
      <c r="A1240" s="6"/>
      <c r="B1240" s="25"/>
      <c r="C1240" s="25"/>
      <c r="D1240" s="25"/>
      <c r="E1240" s="121"/>
      <c r="F1240" s="8"/>
      <c r="G1240" s="143"/>
      <c r="H1240" s="142"/>
    </row>
    <row r="1241" spans="1:8">
      <c r="A1241" s="6"/>
      <c r="B1241" s="25"/>
      <c r="C1241" s="25"/>
      <c r="D1241" s="25"/>
      <c r="E1241" s="121"/>
      <c r="F1241" s="8"/>
      <c r="G1241" s="143"/>
      <c r="H1241" s="142"/>
    </row>
    <row r="1242" spans="1:8">
      <c r="A1242" s="6"/>
      <c r="B1242" s="25"/>
      <c r="C1242" s="25"/>
      <c r="D1242" s="25"/>
      <c r="E1242" s="121"/>
      <c r="F1242" s="8"/>
      <c r="G1242" s="143"/>
      <c r="H1242" s="142"/>
    </row>
    <row r="1243" spans="1:8">
      <c r="A1243" s="6"/>
      <c r="B1243" s="25"/>
      <c r="C1243" s="25"/>
      <c r="D1243" s="25"/>
      <c r="E1243" s="121"/>
      <c r="F1243" s="8"/>
      <c r="G1243" s="143"/>
      <c r="H1243" s="142"/>
    </row>
    <row r="1244" spans="1:8">
      <c r="A1244" s="6"/>
      <c r="B1244" s="25"/>
      <c r="C1244" s="25"/>
      <c r="D1244" s="25"/>
      <c r="E1244" s="121"/>
      <c r="F1244" s="8"/>
      <c r="G1244" s="143"/>
      <c r="H1244" s="142"/>
    </row>
    <row r="1245" spans="1:8">
      <c r="A1245" s="6"/>
      <c r="B1245" s="25"/>
      <c r="C1245" s="25"/>
      <c r="D1245" s="25"/>
      <c r="E1245" s="121"/>
      <c r="F1245" s="8"/>
      <c r="G1245" s="143"/>
      <c r="H1245" s="142"/>
    </row>
    <row r="1246" spans="1:8">
      <c r="A1246" s="6"/>
      <c r="B1246" s="25"/>
      <c r="C1246" s="25"/>
      <c r="D1246" s="25"/>
      <c r="E1246" s="121"/>
      <c r="F1246" s="8"/>
      <c r="G1246" s="143"/>
      <c r="H1246" s="142"/>
    </row>
    <row r="1247" spans="1:8">
      <c r="A1247" s="6"/>
      <c r="B1247" s="25"/>
      <c r="C1247" s="25"/>
      <c r="D1247" s="25"/>
      <c r="E1247" s="121"/>
      <c r="F1247" s="8"/>
      <c r="G1247" s="143"/>
      <c r="H1247" s="142"/>
    </row>
    <row r="1248" spans="1:8">
      <c r="A1248" s="6"/>
      <c r="B1248" s="25"/>
      <c r="C1248" s="25"/>
      <c r="D1248" s="25"/>
      <c r="E1248" s="121"/>
      <c r="F1248" s="8"/>
      <c r="G1248" s="143"/>
      <c r="H1248" s="142"/>
    </row>
    <row r="1249" spans="1:8">
      <c r="A1249" s="6"/>
      <c r="B1249" s="25"/>
      <c r="C1249" s="25"/>
      <c r="D1249" s="25"/>
      <c r="E1249" s="121"/>
      <c r="F1249" s="8"/>
      <c r="G1249" s="143"/>
      <c r="H1249" s="142"/>
    </row>
    <row r="1250" spans="1:8">
      <c r="A1250" s="6"/>
      <c r="B1250" s="25"/>
      <c r="C1250" s="25"/>
      <c r="D1250" s="25"/>
      <c r="E1250" s="121"/>
      <c r="F1250" s="8"/>
      <c r="G1250" s="143"/>
      <c r="H1250" s="142"/>
    </row>
    <row r="1251" spans="1:8">
      <c r="A1251" s="6"/>
      <c r="B1251" s="25"/>
      <c r="C1251" s="25"/>
      <c r="D1251" s="25"/>
      <c r="E1251" s="121"/>
      <c r="F1251" s="8"/>
      <c r="G1251" s="143"/>
      <c r="H1251" s="142"/>
    </row>
    <row r="1252" spans="1:8">
      <c r="A1252" s="6"/>
      <c r="B1252" s="25"/>
      <c r="C1252" s="25"/>
      <c r="D1252" s="25"/>
      <c r="E1252" s="121"/>
      <c r="F1252" s="8"/>
      <c r="G1252" s="143"/>
      <c r="H1252" s="142"/>
    </row>
    <row r="1253" spans="1:8">
      <c r="A1253" s="6"/>
      <c r="B1253" s="25"/>
      <c r="C1253" s="25"/>
      <c r="D1253" s="25"/>
      <c r="E1253" s="121"/>
      <c r="F1253" s="8"/>
      <c r="G1253" s="143"/>
      <c r="H1253" s="142"/>
    </row>
    <row r="1254" spans="1:8">
      <c r="A1254" s="6"/>
      <c r="B1254" s="25"/>
      <c r="C1254" s="25"/>
      <c r="D1254" s="25"/>
      <c r="E1254" s="121"/>
      <c r="F1254" s="8"/>
      <c r="G1254" s="143"/>
      <c r="H1254" s="142"/>
    </row>
    <row r="1255" spans="1:8">
      <c r="A1255" s="6"/>
      <c r="B1255" s="25"/>
      <c r="C1255" s="25"/>
      <c r="D1255" s="25"/>
      <c r="E1255" s="121"/>
      <c r="F1255" s="8"/>
      <c r="G1255" s="143"/>
      <c r="H1255" s="142"/>
    </row>
    <row r="1256" spans="1:8">
      <c r="A1256" s="6"/>
      <c r="B1256" s="25"/>
      <c r="C1256" s="25"/>
      <c r="D1256" s="25"/>
      <c r="E1256" s="121"/>
      <c r="F1256" s="8"/>
      <c r="G1256" s="143"/>
      <c r="H1256" s="142"/>
    </row>
    <row r="1257" spans="1:8">
      <c r="A1257" s="6"/>
      <c r="B1257" s="25"/>
      <c r="C1257" s="25"/>
      <c r="D1257" s="25"/>
      <c r="E1257" s="121"/>
      <c r="F1257" s="8"/>
      <c r="G1257" s="143"/>
      <c r="H1257" s="142"/>
    </row>
    <row r="1258" spans="1:8">
      <c r="A1258" s="6"/>
      <c r="B1258" s="25"/>
      <c r="C1258" s="25"/>
      <c r="D1258" s="25"/>
      <c r="E1258" s="121"/>
      <c r="F1258" s="8"/>
      <c r="G1258" s="143"/>
      <c r="H1258" s="142"/>
    </row>
    <row r="1259" spans="1:8">
      <c r="A1259" s="6"/>
      <c r="B1259" s="25"/>
      <c r="C1259" s="25"/>
      <c r="D1259" s="25"/>
      <c r="E1259" s="121"/>
      <c r="F1259" s="8"/>
      <c r="G1259" s="143"/>
      <c r="H1259" s="142"/>
    </row>
    <row r="1260" spans="1:8">
      <c r="A1260" s="6"/>
      <c r="B1260" s="25"/>
      <c r="C1260" s="25"/>
      <c r="D1260" s="25"/>
      <c r="E1260" s="121"/>
      <c r="F1260" s="8"/>
      <c r="G1260" s="143"/>
      <c r="H1260" s="142"/>
    </row>
    <row r="1261" spans="1:8">
      <c r="A1261" s="6"/>
      <c r="B1261" s="25"/>
      <c r="C1261" s="25"/>
      <c r="D1261" s="25"/>
      <c r="E1261" s="121"/>
      <c r="F1261" s="8"/>
      <c r="G1261" s="143"/>
      <c r="H1261" s="142"/>
    </row>
    <row r="1262" spans="1:8">
      <c r="A1262" s="6"/>
      <c r="B1262" s="25"/>
      <c r="C1262" s="25"/>
      <c r="D1262" s="25"/>
      <c r="E1262" s="121"/>
      <c r="F1262" s="8"/>
      <c r="G1262" s="143"/>
      <c r="H1262" s="142"/>
    </row>
    <row r="1263" spans="1:8">
      <c r="A1263" s="6"/>
      <c r="B1263" s="25"/>
      <c r="C1263" s="25"/>
      <c r="D1263" s="25"/>
      <c r="E1263" s="121"/>
      <c r="F1263" s="8"/>
      <c r="G1263" s="143"/>
      <c r="H1263" s="142"/>
    </row>
    <row r="1264" spans="1:8">
      <c r="A1264" s="6"/>
      <c r="B1264" s="25"/>
      <c r="C1264" s="25"/>
      <c r="D1264" s="25"/>
      <c r="E1264" s="121"/>
      <c r="F1264" s="8"/>
      <c r="G1264" s="143"/>
      <c r="H1264" s="142"/>
    </row>
    <row r="1265" spans="1:8">
      <c r="A1265" s="6"/>
      <c r="B1265" s="25"/>
      <c r="C1265" s="25"/>
      <c r="D1265" s="25"/>
      <c r="E1265" s="121"/>
      <c r="F1265" s="8"/>
      <c r="G1265" s="143"/>
      <c r="H1265" s="142"/>
    </row>
    <row r="1266" spans="1:8">
      <c r="A1266" s="6"/>
      <c r="B1266" s="25"/>
      <c r="C1266" s="25"/>
      <c r="D1266" s="25"/>
      <c r="E1266" s="121"/>
      <c r="F1266" s="8"/>
      <c r="G1266" s="143"/>
      <c r="H1266" s="142"/>
    </row>
    <row r="1267" spans="1:8">
      <c r="A1267" s="6"/>
      <c r="B1267" s="25"/>
      <c r="C1267" s="25"/>
      <c r="D1267" s="25"/>
      <c r="E1267" s="121"/>
      <c r="F1267" s="8"/>
      <c r="G1267" s="143"/>
      <c r="H1267" s="142"/>
    </row>
    <row r="1268" spans="1:8">
      <c r="A1268" s="6"/>
      <c r="B1268" s="25"/>
      <c r="C1268" s="25"/>
      <c r="D1268" s="25"/>
      <c r="E1268" s="121"/>
      <c r="F1268" s="8"/>
      <c r="G1268" s="143"/>
      <c r="H1268" s="142"/>
    </row>
    <row r="1269" spans="1:8">
      <c r="A1269" s="6"/>
      <c r="B1269" s="25"/>
      <c r="C1269" s="25"/>
      <c r="D1269" s="25"/>
      <c r="E1269" s="121"/>
      <c r="F1269" s="8"/>
      <c r="G1269" s="143"/>
      <c r="H1269" s="142"/>
    </row>
    <row r="1270" spans="1:8">
      <c r="A1270" s="6"/>
      <c r="B1270" s="25"/>
      <c r="C1270" s="25"/>
      <c r="D1270" s="25"/>
      <c r="E1270" s="121"/>
      <c r="F1270" s="8"/>
      <c r="G1270" s="143"/>
      <c r="H1270" s="142"/>
    </row>
    <row r="1271" spans="1:8">
      <c r="A1271" s="6"/>
      <c r="B1271" s="25"/>
      <c r="C1271" s="25"/>
      <c r="D1271" s="25"/>
      <c r="E1271" s="121"/>
      <c r="F1271" s="8"/>
      <c r="G1271" s="143"/>
      <c r="H1271" s="142"/>
    </row>
    <row r="1272" spans="1:8">
      <c r="A1272" s="6"/>
      <c r="B1272" s="25"/>
      <c r="C1272" s="25"/>
      <c r="D1272" s="25"/>
      <c r="E1272" s="121"/>
      <c r="F1272" s="8"/>
      <c r="G1272" s="143"/>
      <c r="H1272" s="142"/>
    </row>
    <row r="1273" spans="1:8">
      <c r="A1273" s="6"/>
      <c r="B1273" s="25"/>
      <c r="C1273" s="25"/>
      <c r="D1273" s="25"/>
      <c r="E1273" s="121"/>
      <c r="F1273" s="8"/>
      <c r="G1273" s="143"/>
      <c r="H1273" s="142"/>
    </row>
    <row r="1274" spans="1:8">
      <c r="A1274" s="6"/>
      <c r="B1274" s="25"/>
      <c r="C1274" s="25"/>
      <c r="D1274" s="25"/>
      <c r="E1274" s="121"/>
      <c r="F1274" s="8"/>
      <c r="G1274" s="143"/>
      <c r="H1274" s="142"/>
    </row>
    <row r="1275" spans="1:8">
      <c r="A1275" s="6"/>
      <c r="B1275" s="25"/>
      <c r="C1275" s="25"/>
      <c r="D1275" s="25"/>
      <c r="E1275" s="121"/>
      <c r="F1275" s="8"/>
      <c r="G1275" s="143"/>
      <c r="H1275" s="142"/>
    </row>
    <row r="1276" spans="1:8">
      <c r="A1276" s="6"/>
      <c r="B1276" s="25"/>
      <c r="C1276" s="25"/>
      <c r="D1276" s="25"/>
      <c r="E1276" s="121"/>
      <c r="F1276" s="8"/>
      <c r="G1276" s="143"/>
      <c r="H1276" s="142"/>
    </row>
    <row r="1277" spans="1:8">
      <c r="A1277" s="6"/>
      <c r="B1277" s="25"/>
      <c r="C1277" s="25"/>
      <c r="D1277" s="25"/>
      <c r="E1277" s="121"/>
      <c r="F1277" s="8"/>
      <c r="G1277" s="143"/>
      <c r="H1277" s="142"/>
    </row>
    <row r="1278" spans="1:8">
      <c r="A1278" s="6"/>
      <c r="B1278" s="25"/>
      <c r="C1278" s="25"/>
      <c r="D1278" s="25"/>
      <c r="E1278" s="121"/>
      <c r="F1278" s="8"/>
      <c r="G1278" s="143"/>
      <c r="H1278" s="142"/>
    </row>
    <row r="1279" spans="1:8">
      <c r="A1279" s="6"/>
      <c r="B1279" s="25"/>
      <c r="C1279" s="25"/>
      <c r="D1279" s="25"/>
      <c r="E1279" s="121"/>
      <c r="F1279" s="8"/>
      <c r="G1279" s="143"/>
      <c r="H1279" s="142"/>
    </row>
    <row r="1280" spans="1:8">
      <c r="A1280" s="6"/>
      <c r="B1280" s="25"/>
      <c r="C1280" s="25"/>
      <c r="D1280" s="25"/>
      <c r="E1280" s="121"/>
      <c r="F1280" s="8"/>
      <c r="G1280" s="143"/>
      <c r="H1280" s="142"/>
    </row>
    <row r="1281" spans="1:8">
      <c r="A1281" s="6"/>
      <c r="B1281" s="25"/>
      <c r="C1281" s="25"/>
      <c r="D1281" s="25"/>
      <c r="E1281" s="121"/>
      <c r="F1281" s="8"/>
      <c r="G1281" s="143"/>
      <c r="H1281" s="142"/>
    </row>
    <row r="1282" spans="1:8">
      <c r="A1282" s="6"/>
      <c r="B1282" s="25"/>
      <c r="C1282" s="25"/>
      <c r="D1282" s="25"/>
      <c r="E1282" s="121"/>
      <c r="F1282" s="8"/>
      <c r="G1282" s="143"/>
      <c r="H1282" s="142"/>
    </row>
    <row r="1283" spans="1:8">
      <c r="A1283" s="6"/>
      <c r="B1283" s="25"/>
      <c r="C1283" s="25"/>
      <c r="D1283" s="25"/>
      <c r="E1283" s="121"/>
      <c r="F1283" s="8"/>
      <c r="G1283" s="143"/>
      <c r="H1283" s="142"/>
    </row>
    <row r="1284" spans="1:8">
      <c r="A1284" s="6"/>
      <c r="B1284" s="25"/>
      <c r="C1284" s="25"/>
      <c r="D1284" s="25"/>
      <c r="E1284" s="121"/>
      <c r="F1284" s="8"/>
      <c r="G1284" s="143"/>
      <c r="H1284" s="142"/>
    </row>
    <row r="1285" spans="1:8">
      <c r="A1285" s="6"/>
      <c r="B1285" s="25"/>
      <c r="C1285" s="25"/>
      <c r="D1285" s="25"/>
      <c r="E1285" s="121"/>
      <c r="F1285" s="8"/>
      <c r="G1285" s="143"/>
      <c r="H1285" s="142"/>
    </row>
    <row r="1286" spans="1:8">
      <c r="A1286" s="6"/>
      <c r="B1286" s="25"/>
      <c r="C1286" s="25"/>
      <c r="D1286" s="25"/>
      <c r="E1286" s="121"/>
      <c r="F1286" s="8"/>
      <c r="G1286" s="143"/>
      <c r="H1286" s="142"/>
    </row>
    <row r="1287" spans="1:8">
      <c r="A1287" s="6"/>
      <c r="B1287" s="25"/>
      <c r="C1287" s="25"/>
      <c r="D1287" s="25"/>
      <c r="E1287" s="121"/>
      <c r="F1287" s="8"/>
      <c r="G1287" s="143"/>
      <c r="H1287" s="142"/>
    </row>
    <row r="1288" spans="1:8">
      <c r="A1288" s="6"/>
      <c r="B1288" s="25"/>
      <c r="C1288" s="25"/>
      <c r="D1288" s="25"/>
      <c r="E1288" s="121"/>
      <c r="F1288" s="8"/>
      <c r="G1288" s="143"/>
      <c r="H1288" s="142"/>
    </row>
    <row r="1289" spans="1:8">
      <c r="A1289" s="6"/>
      <c r="B1289" s="25"/>
      <c r="C1289" s="25"/>
      <c r="D1289" s="25"/>
      <c r="E1289" s="121"/>
      <c r="F1289" s="8"/>
      <c r="G1289" s="143"/>
      <c r="H1289" s="142"/>
    </row>
    <row r="1290" spans="1:8">
      <c r="A1290" s="6"/>
      <c r="B1290" s="25"/>
      <c r="C1290" s="25"/>
      <c r="D1290" s="25"/>
      <c r="E1290" s="121"/>
      <c r="F1290" s="8"/>
      <c r="G1290" s="143"/>
      <c r="H1290" s="142"/>
    </row>
    <row r="1291" spans="1:8">
      <c r="A1291" s="6"/>
      <c r="B1291" s="25"/>
      <c r="C1291" s="25"/>
      <c r="D1291" s="25"/>
      <c r="E1291" s="121"/>
      <c r="F1291" s="8"/>
      <c r="G1291" s="143"/>
      <c r="H1291" s="142"/>
    </row>
    <row r="1292" spans="1:8">
      <c r="A1292" s="6"/>
      <c r="B1292" s="25"/>
      <c r="C1292" s="25"/>
      <c r="D1292" s="25"/>
      <c r="E1292" s="121"/>
      <c r="F1292" s="8"/>
      <c r="G1292" s="143"/>
      <c r="H1292" s="142"/>
    </row>
    <row r="1293" spans="1:8">
      <c r="A1293" s="6"/>
      <c r="B1293" s="25"/>
      <c r="C1293" s="25"/>
      <c r="D1293" s="25"/>
      <c r="E1293" s="121"/>
      <c r="F1293" s="8"/>
      <c r="G1293" s="143"/>
      <c r="H1293" s="142"/>
    </row>
    <row r="1294" spans="1:8">
      <c r="A1294" s="6"/>
      <c r="B1294" s="25"/>
      <c r="C1294" s="25"/>
      <c r="D1294" s="25"/>
      <c r="E1294" s="121"/>
      <c r="F1294" s="8"/>
      <c r="G1294" s="143"/>
      <c r="H1294" s="142"/>
    </row>
    <row r="1295" spans="1:8">
      <c r="A1295" s="6"/>
      <c r="B1295" s="25"/>
      <c r="C1295" s="25"/>
      <c r="D1295" s="25"/>
      <c r="E1295" s="121"/>
      <c r="F1295" s="8"/>
      <c r="G1295" s="143"/>
      <c r="H1295" s="142"/>
    </row>
    <row r="1296" spans="1:8">
      <c r="A1296" s="6"/>
      <c r="B1296" s="25"/>
      <c r="C1296" s="25"/>
      <c r="D1296" s="25"/>
      <c r="E1296" s="121"/>
      <c r="F1296" s="8"/>
      <c r="G1296" s="143"/>
      <c r="H1296" s="142"/>
    </row>
    <row r="1297" spans="1:8">
      <c r="A1297" s="6"/>
      <c r="B1297" s="25"/>
      <c r="C1297" s="25"/>
      <c r="D1297" s="25"/>
      <c r="E1297" s="121"/>
      <c r="F1297" s="8"/>
      <c r="G1297" s="143"/>
      <c r="H1297" s="142"/>
    </row>
    <row r="1298" spans="1:8">
      <c r="A1298" s="6"/>
      <c r="B1298" s="25"/>
      <c r="C1298" s="25"/>
      <c r="D1298" s="25"/>
      <c r="E1298" s="121"/>
      <c r="F1298" s="8"/>
      <c r="G1298" s="143"/>
      <c r="H1298" s="142"/>
    </row>
    <row r="1299" spans="1:8">
      <c r="A1299" s="6"/>
      <c r="B1299" s="25"/>
      <c r="C1299" s="25"/>
      <c r="D1299" s="25"/>
      <c r="E1299" s="121"/>
      <c r="F1299" s="8"/>
      <c r="G1299" s="143"/>
      <c r="H1299" s="142"/>
    </row>
    <row r="1300" spans="1:8">
      <c r="A1300" s="6"/>
      <c r="B1300" s="25"/>
      <c r="C1300" s="25"/>
      <c r="D1300" s="25"/>
      <c r="E1300" s="121"/>
      <c r="F1300" s="8"/>
      <c r="G1300" s="143"/>
      <c r="H1300" s="142"/>
    </row>
    <row r="1301" spans="1:8">
      <c r="A1301" s="6"/>
      <c r="B1301" s="25"/>
      <c r="C1301" s="25"/>
      <c r="D1301" s="25"/>
      <c r="E1301" s="121"/>
      <c r="F1301" s="8"/>
      <c r="G1301" s="143"/>
      <c r="H1301" s="142"/>
    </row>
    <row r="1302" spans="1:8">
      <c r="A1302" s="6"/>
      <c r="B1302" s="25"/>
      <c r="C1302" s="25"/>
      <c r="D1302" s="25"/>
      <c r="E1302" s="121"/>
      <c r="F1302" s="8"/>
      <c r="G1302" s="143"/>
      <c r="H1302" s="142"/>
    </row>
    <row r="1303" spans="1:8">
      <c r="A1303" s="6"/>
      <c r="B1303" s="25"/>
      <c r="C1303" s="25"/>
      <c r="D1303" s="25"/>
      <c r="E1303" s="121"/>
      <c r="F1303" s="8"/>
      <c r="G1303" s="143"/>
      <c r="H1303" s="142"/>
    </row>
    <row r="1304" spans="1:8">
      <c r="A1304" s="6"/>
      <c r="B1304" s="25"/>
      <c r="C1304" s="25"/>
      <c r="D1304" s="25"/>
      <c r="E1304" s="121"/>
      <c r="F1304" s="8"/>
      <c r="G1304" s="143"/>
      <c r="H1304" s="142"/>
    </row>
    <row r="1305" spans="1:8">
      <c r="A1305" s="6"/>
      <c r="B1305" s="25"/>
      <c r="C1305" s="25"/>
      <c r="D1305" s="25"/>
      <c r="E1305" s="121"/>
      <c r="F1305" s="8"/>
      <c r="G1305" s="143"/>
      <c r="H1305" s="142"/>
    </row>
    <row r="1306" spans="1:8">
      <c r="A1306" s="6"/>
      <c r="B1306" s="25"/>
      <c r="C1306" s="25"/>
      <c r="D1306" s="25"/>
      <c r="E1306" s="121"/>
      <c r="F1306" s="8"/>
      <c r="G1306" s="143"/>
      <c r="H1306" s="142"/>
    </row>
    <row r="1307" spans="1:8">
      <c r="A1307" s="6"/>
      <c r="B1307" s="25"/>
      <c r="C1307" s="25"/>
      <c r="D1307" s="25"/>
      <c r="E1307" s="121"/>
      <c r="F1307" s="8"/>
      <c r="G1307" s="143"/>
      <c r="H1307" s="142"/>
    </row>
    <row r="1308" spans="1:8">
      <c r="A1308" s="6"/>
      <c r="B1308" s="25"/>
      <c r="C1308" s="25"/>
      <c r="D1308" s="25"/>
      <c r="E1308" s="121"/>
      <c r="F1308" s="8"/>
      <c r="G1308" s="143"/>
      <c r="H1308" s="142"/>
    </row>
    <row r="1309" spans="1:8">
      <c r="A1309" s="6"/>
      <c r="B1309" s="25"/>
      <c r="C1309" s="25"/>
      <c r="D1309" s="25"/>
      <c r="E1309" s="121"/>
      <c r="F1309" s="8"/>
      <c r="G1309" s="143"/>
      <c r="H1309" s="142"/>
    </row>
    <row r="1310" spans="1:8">
      <c r="A1310" s="6"/>
      <c r="B1310" s="25"/>
      <c r="C1310" s="25"/>
      <c r="D1310" s="25"/>
      <c r="E1310" s="121"/>
      <c r="F1310" s="8"/>
      <c r="G1310" s="143"/>
      <c r="H1310" s="142"/>
    </row>
    <row r="1311" spans="1:8">
      <c r="A1311" s="6"/>
      <c r="B1311" s="25"/>
      <c r="C1311" s="25"/>
      <c r="D1311" s="25"/>
      <c r="E1311" s="121"/>
      <c r="F1311" s="8"/>
      <c r="G1311" s="143"/>
      <c r="H1311" s="142"/>
    </row>
    <row r="1312" spans="1:8">
      <c r="A1312" s="6"/>
      <c r="B1312" s="25"/>
      <c r="C1312" s="25"/>
      <c r="D1312" s="25"/>
      <c r="E1312" s="121"/>
      <c r="F1312" s="8"/>
      <c r="G1312" s="143"/>
      <c r="H1312" s="142"/>
    </row>
    <row r="1313" spans="1:8">
      <c r="A1313" s="6"/>
      <c r="B1313" s="25"/>
      <c r="C1313" s="25"/>
      <c r="D1313" s="25"/>
      <c r="E1313" s="121"/>
      <c r="F1313" s="8"/>
      <c r="G1313" s="143"/>
      <c r="H1313" s="142"/>
    </row>
    <row r="1314" spans="1:8">
      <c r="A1314" s="6"/>
      <c r="B1314" s="25"/>
      <c r="C1314" s="25"/>
      <c r="D1314" s="25"/>
      <c r="E1314" s="121"/>
      <c r="F1314" s="8"/>
      <c r="G1314" s="143"/>
      <c r="H1314" s="142"/>
    </row>
    <row r="1315" spans="1:8">
      <c r="A1315" s="6"/>
      <c r="B1315" s="25"/>
      <c r="C1315" s="25"/>
      <c r="D1315" s="25"/>
      <c r="E1315" s="121"/>
      <c r="F1315" s="8"/>
      <c r="G1315" s="143"/>
      <c r="H1315" s="142"/>
    </row>
    <row r="1316" spans="1:8">
      <c r="A1316" s="6"/>
      <c r="B1316" s="25"/>
      <c r="C1316" s="25"/>
      <c r="D1316" s="25"/>
      <c r="E1316" s="121"/>
      <c r="F1316" s="8"/>
      <c r="G1316" s="143"/>
      <c r="H1316" s="142"/>
    </row>
    <row r="1317" spans="1:8">
      <c r="A1317" s="6"/>
      <c r="B1317" s="25"/>
      <c r="C1317" s="25"/>
      <c r="D1317" s="25"/>
      <c r="E1317" s="121"/>
      <c r="F1317" s="8"/>
      <c r="G1317" s="143"/>
      <c r="H1317" s="142"/>
    </row>
    <row r="1318" spans="1:8">
      <c r="A1318" s="6"/>
      <c r="B1318" s="25"/>
      <c r="C1318" s="25"/>
      <c r="D1318" s="25"/>
      <c r="E1318" s="121"/>
      <c r="F1318" s="8"/>
      <c r="G1318" s="143"/>
      <c r="H1318" s="142"/>
    </row>
    <row r="1319" spans="1:8">
      <c r="A1319" s="6"/>
      <c r="B1319" s="25"/>
      <c r="C1319" s="25"/>
      <c r="D1319" s="25"/>
      <c r="E1319" s="121"/>
      <c r="F1319" s="8"/>
      <c r="G1319" s="143"/>
      <c r="H1319" s="142"/>
    </row>
    <row r="1320" spans="1:8">
      <c r="A1320" s="6"/>
      <c r="B1320" s="25"/>
      <c r="C1320" s="25"/>
      <c r="D1320" s="25"/>
      <c r="E1320" s="121"/>
      <c r="F1320" s="8"/>
      <c r="G1320" s="143"/>
      <c r="H1320" s="142"/>
    </row>
    <row r="1321" spans="1:8">
      <c r="A1321" s="6"/>
      <c r="B1321" s="25"/>
      <c r="C1321" s="25"/>
      <c r="D1321" s="25"/>
      <c r="E1321" s="121"/>
      <c r="F1321" s="8"/>
      <c r="G1321" s="143"/>
      <c r="H1321" s="142"/>
    </row>
    <row r="1322" spans="1:8">
      <c r="A1322" s="6"/>
      <c r="B1322" s="25"/>
      <c r="C1322" s="25"/>
      <c r="D1322" s="25"/>
      <c r="E1322" s="121"/>
      <c r="F1322" s="8"/>
      <c r="G1322" s="143"/>
      <c r="H1322" s="142"/>
    </row>
    <row r="1323" spans="1:8">
      <c r="A1323" s="6"/>
      <c r="B1323" s="25"/>
      <c r="C1323" s="25"/>
      <c r="D1323" s="25"/>
      <c r="E1323" s="121"/>
      <c r="F1323" s="8"/>
      <c r="G1323" s="143"/>
      <c r="H1323" s="142"/>
    </row>
    <row r="1324" spans="1:8">
      <c r="A1324" s="6"/>
      <c r="B1324" s="25"/>
      <c r="C1324" s="25"/>
      <c r="D1324" s="25"/>
      <c r="E1324" s="121"/>
      <c r="F1324" s="8"/>
      <c r="G1324" s="143"/>
      <c r="H1324" s="142"/>
    </row>
    <row r="1325" spans="1:8">
      <c r="A1325" s="6"/>
      <c r="B1325" s="25"/>
      <c r="C1325" s="25"/>
      <c r="D1325" s="25"/>
      <c r="E1325" s="121"/>
      <c r="F1325" s="8"/>
      <c r="G1325" s="143"/>
      <c r="H1325" s="142"/>
    </row>
    <row r="1326" spans="1:8">
      <c r="A1326" s="6"/>
      <c r="B1326" s="25"/>
      <c r="C1326" s="25"/>
      <c r="D1326" s="25"/>
      <c r="E1326" s="121"/>
      <c r="F1326" s="8"/>
      <c r="G1326" s="143"/>
      <c r="H1326" s="142"/>
    </row>
    <row r="1327" spans="1:8">
      <c r="A1327" s="6"/>
      <c r="B1327" s="25"/>
      <c r="C1327" s="25"/>
      <c r="D1327" s="25"/>
      <c r="E1327" s="121"/>
      <c r="F1327" s="8"/>
      <c r="G1327" s="143"/>
      <c r="H1327" s="142"/>
    </row>
    <row r="1328" spans="1:8">
      <c r="A1328" s="6"/>
      <c r="B1328" s="25"/>
      <c r="C1328" s="25"/>
      <c r="D1328" s="25"/>
      <c r="E1328" s="121"/>
      <c r="F1328" s="8"/>
      <c r="G1328" s="143"/>
      <c r="H1328" s="142"/>
    </row>
    <row r="1329" spans="1:8">
      <c r="A1329" s="6"/>
      <c r="B1329" s="25"/>
      <c r="C1329" s="25"/>
      <c r="D1329" s="25"/>
      <c r="E1329" s="121"/>
      <c r="F1329" s="8"/>
      <c r="G1329" s="143"/>
      <c r="H1329" s="142"/>
    </row>
    <row r="1330" spans="1:8">
      <c r="A1330" s="6"/>
      <c r="B1330" s="25"/>
      <c r="C1330" s="25"/>
      <c r="D1330" s="25"/>
      <c r="E1330" s="121"/>
      <c r="F1330" s="8"/>
      <c r="G1330" s="143"/>
      <c r="H1330" s="142"/>
    </row>
    <row r="1331" spans="1:8">
      <c r="A1331" s="6"/>
      <c r="B1331" s="25"/>
      <c r="C1331" s="25"/>
      <c r="D1331" s="25"/>
      <c r="E1331" s="121"/>
      <c r="F1331" s="8"/>
      <c r="G1331" s="143"/>
      <c r="H1331" s="142"/>
    </row>
    <row r="1332" spans="1:8">
      <c r="A1332" s="6"/>
      <c r="B1332" s="25"/>
      <c r="C1332" s="25"/>
      <c r="D1332" s="25"/>
      <c r="E1332" s="121"/>
      <c r="F1332" s="8"/>
      <c r="G1332" s="143"/>
      <c r="H1332" s="142"/>
    </row>
    <row r="1333" spans="1:8">
      <c r="A1333" s="6"/>
      <c r="B1333" s="25"/>
      <c r="C1333" s="25"/>
      <c r="D1333" s="25"/>
      <c r="E1333" s="121"/>
      <c r="F1333" s="8"/>
      <c r="G1333" s="143"/>
      <c r="H1333" s="142"/>
    </row>
    <row r="1334" spans="1:8">
      <c r="A1334" s="6"/>
      <c r="B1334" s="25"/>
      <c r="C1334" s="25"/>
      <c r="D1334" s="25"/>
      <c r="E1334" s="121"/>
      <c r="F1334" s="8"/>
      <c r="G1334" s="143"/>
      <c r="H1334" s="142"/>
    </row>
    <row r="1335" spans="1:8">
      <c r="A1335" s="6"/>
      <c r="B1335" s="25"/>
      <c r="C1335" s="25"/>
      <c r="D1335" s="25"/>
      <c r="E1335" s="121"/>
      <c r="F1335" s="8"/>
      <c r="G1335" s="143"/>
      <c r="H1335" s="142"/>
    </row>
    <row r="1336" spans="1:8">
      <c r="A1336" s="6"/>
      <c r="B1336" s="25"/>
      <c r="C1336" s="25"/>
      <c r="D1336" s="25"/>
      <c r="E1336" s="121"/>
      <c r="F1336" s="8"/>
      <c r="G1336" s="143"/>
      <c r="H1336" s="142"/>
    </row>
    <row r="1337" spans="1:8">
      <c r="A1337" s="6"/>
      <c r="B1337" s="25"/>
      <c r="C1337" s="25"/>
      <c r="D1337" s="25"/>
      <c r="E1337" s="121"/>
      <c r="F1337" s="8"/>
      <c r="G1337" s="143"/>
      <c r="H1337" s="142"/>
    </row>
    <row r="1338" spans="1:8">
      <c r="A1338" s="6"/>
      <c r="B1338" s="25"/>
      <c r="C1338" s="25"/>
      <c r="D1338" s="25"/>
      <c r="E1338" s="121"/>
      <c r="F1338" s="8"/>
      <c r="G1338" s="143"/>
      <c r="H1338" s="142"/>
    </row>
    <row r="1339" spans="1:8">
      <c r="A1339" s="6"/>
      <c r="B1339" s="25"/>
      <c r="C1339" s="25"/>
      <c r="D1339" s="25"/>
      <c r="E1339" s="121"/>
      <c r="F1339" s="8"/>
      <c r="G1339" s="143"/>
      <c r="H1339" s="142"/>
    </row>
    <row r="1340" spans="1:8">
      <c r="A1340" s="6"/>
      <c r="B1340" s="25"/>
      <c r="C1340" s="25"/>
      <c r="D1340" s="25"/>
      <c r="E1340" s="121"/>
      <c r="F1340" s="8"/>
      <c r="G1340" s="143"/>
      <c r="H1340" s="142"/>
    </row>
    <row r="1341" spans="1:8">
      <c r="A1341" s="6"/>
      <c r="B1341" s="25"/>
      <c r="C1341" s="25"/>
      <c r="D1341" s="25"/>
      <c r="E1341" s="121"/>
      <c r="F1341" s="8"/>
      <c r="G1341" s="143"/>
      <c r="H1341" s="142"/>
    </row>
    <row r="1342" spans="1:8">
      <c r="A1342" s="6"/>
      <c r="B1342" s="25"/>
      <c r="C1342" s="25"/>
      <c r="D1342" s="25"/>
      <c r="E1342" s="121"/>
      <c r="F1342" s="8"/>
      <c r="G1342" s="143"/>
      <c r="H1342" s="142"/>
    </row>
    <row r="1343" spans="1:8">
      <c r="A1343" s="6"/>
      <c r="B1343" s="25"/>
      <c r="C1343" s="25"/>
      <c r="D1343" s="25"/>
      <c r="E1343" s="121"/>
      <c r="F1343" s="8"/>
      <c r="G1343" s="143"/>
      <c r="H1343" s="142"/>
    </row>
    <row r="1344" spans="1:8">
      <c r="A1344" s="6"/>
      <c r="B1344" s="25"/>
      <c r="C1344" s="25"/>
      <c r="D1344" s="25"/>
      <c r="E1344" s="121"/>
      <c r="F1344" s="8"/>
      <c r="G1344" s="143"/>
      <c r="H1344" s="142"/>
    </row>
    <row r="1345" spans="1:8">
      <c r="A1345" s="6"/>
      <c r="B1345" s="25"/>
      <c r="C1345" s="25"/>
      <c r="D1345" s="25"/>
      <c r="E1345" s="121"/>
      <c r="F1345" s="8"/>
      <c r="G1345" s="143"/>
      <c r="H1345" s="142"/>
    </row>
    <row r="1346" spans="1:8">
      <c r="A1346" s="6"/>
      <c r="B1346" s="25"/>
      <c r="C1346" s="25"/>
      <c r="D1346" s="25"/>
      <c r="E1346" s="121"/>
      <c r="F1346" s="8"/>
      <c r="G1346" s="143"/>
      <c r="H1346" s="142"/>
    </row>
    <row r="1347" spans="1:8">
      <c r="A1347" s="6"/>
      <c r="B1347" s="25"/>
      <c r="C1347" s="25"/>
      <c r="D1347" s="25"/>
      <c r="E1347" s="121"/>
      <c r="F1347" s="8"/>
      <c r="G1347" s="143"/>
      <c r="H1347" s="142"/>
    </row>
    <row r="1348" spans="1:8">
      <c r="A1348" s="6"/>
      <c r="B1348" s="25"/>
      <c r="C1348" s="25"/>
      <c r="D1348" s="25"/>
      <c r="E1348" s="121"/>
      <c r="F1348" s="8"/>
      <c r="G1348" s="143"/>
      <c r="H1348" s="142"/>
    </row>
    <row r="1349" spans="1:8">
      <c r="A1349" s="6"/>
      <c r="B1349" s="25"/>
      <c r="C1349" s="25"/>
      <c r="D1349" s="25"/>
      <c r="E1349" s="121"/>
      <c r="F1349" s="8"/>
      <c r="G1349" s="143"/>
      <c r="H1349" s="142"/>
    </row>
    <row r="1350" spans="1:8">
      <c r="A1350" s="6"/>
      <c r="B1350" s="25"/>
      <c r="C1350" s="25"/>
      <c r="D1350" s="25"/>
      <c r="E1350" s="121"/>
      <c r="F1350" s="8"/>
      <c r="G1350" s="143"/>
      <c r="H1350" s="142"/>
    </row>
    <row r="1351" spans="1:8">
      <c r="A1351" s="6"/>
      <c r="B1351" s="25"/>
      <c r="C1351" s="25"/>
      <c r="D1351" s="25"/>
      <c r="E1351" s="121"/>
      <c r="F1351" s="8"/>
      <c r="G1351" s="143"/>
      <c r="H1351" s="142"/>
    </row>
    <row r="1352" spans="1:8">
      <c r="A1352" s="6"/>
      <c r="B1352" s="25"/>
      <c r="C1352" s="25"/>
      <c r="D1352" s="25"/>
      <c r="E1352" s="121"/>
      <c r="F1352" s="8"/>
      <c r="G1352" s="143"/>
      <c r="H1352" s="142"/>
    </row>
    <row r="1353" spans="1:8">
      <c r="A1353" s="6"/>
      <c r="B1353" s="25"/>
      <c r="C1353" s="25"/>
      <c r="D1353" s="25"/>
      <c r="E1353" s="121"/>
      <c r="F1353" s="8"/>
      <c r="G1353" s="143"/>
      <c r="H1353" s="142"/>
    </row>
    <row r="1354" spans="1:8">
      <c r="A1354" s="6"/>
      <c r="B1354" s="25"/>
      <c r="C1354" s="25"/>
      <c r="D1354" s="25"/>
      <c r="E1354" s="121"/>
      <c r="F1354" s="8"/>
      <c r="G1354" s="143"/>
      <c r="H1354" s="142"/>
    </row>
    <row r="1355" spans="1:8">
      <c r="A1355" s="6"/>
      <c r="B1355" s="25"/>
      <c r="C1355" s="25"/>
      <c r="D1355" s="25"/>
      <c r="E1355" s="121"/>
      <c r="F1355" s="8"/>
      <c r="G1355" s="143"/>
      <c r="H1355" s="142"/>
    </row>
    <row r="1356" spans="1:8">
      <c r="A1356" s="6"/>
      <c r="B1356" s="25"/>
      <c r="C1356" s="25"/>
      <c r="D1356" s="25"/>
      <c r="E1356" s="121"/>
      <c r="F1356" s="8"/>
      <c r="G1356" s="143"/>
      <c r="H1356" s="142"/>
    </row>
    <row r="1357" spans="1:8">
      <c r="A1357" s="6"/>
      <c r="B1357" s="25"/>
      <c r="C1357" s="25"/>
      <c r="D1357" s="25"/>
      <c r="E1357" s="121"/>
      <c r="F1357" s="8"/>
      <c r="G1357" s="143"/>
      <c r="H1357" s="142"/>
    </row>
    <row r="1358" spans="1:8">
      <c r="A1358" s="6"/>
      <c r="B1358" s="25"/>
      <c r="C1358" s="25"/>
      <c r="D1358" s="25"/>
      <c r="E1358" s="121"/>
      <c r="F1358" s="8"/>
      <c r="G1358" s="143"/>
      <c r="H1358" s="142"/>
    </row>
    <row r="1359" spans="1:8">
      <c r="A1359" s="6"/>
      <c r="B1359" s="25"/>
      <c r="C1359" s="25"/>
      <c r="D1359" s="25"/>
      <c r="E1359" s="121"/>
      <c r="F1359" s="8"/>
      <c r="G1359" s="143"/>
      <c r="H1359" s="142"/>
    </row>
    <row r="1360" spans="1:8">
      <c r="A1360" s="6"/>
      <c r="B1360" s="25"/>
      <c r="C1360" s="25"/>
      <c r="D1360" s="25"/>
      <c r="E1360" s="121"/>
      <c r="F1360" s="8"/>
      <c r="G1360" s="143"/>
      <c r="H1360" s="142"/>
    </row>
    <row r="1361" spans="1:8">
      <c r="A1361" s="6"/>
      <c r="B1361" s="25"/>
      <c r="C1361" s="25"/>
      <c r="D1361" s="25"/>
      <c r="E1361" s="121"/>
      <c r="F1361" s="8"/>
      <c r="G1361" s="143"/>
      <c r="H1361" s="142"/>
    </row>
    <row r="1362" spans="1:8">
      <c r="A1362" s="6"/>
      <c r="B1362" s="25"/>
      <c r="C1362" s="25"/>
      <c r="D1362" s="25"/>
      <c r="E1362" s="121"/>
      <c r="F1362" s="8"/>
      <c r="G1362" s="143"/>
      <c r="H1362" s="142"/>
    </row>
    <row r="1363" spans="1:8">
      <c r="A1363" s="6"/>
      <c r="B1363" s="25"/>
      <c r="C1363" s="25"/>
      <c r="D1363" s="25"/>
      <c r="E1363" s="121"/>
      <c r="F1363" s="8"/>
      <c r="G1363" s="143"/>
      <c r="H1363" s="142"/>
    </row>
    <row r="1364" spans="1:8">
      <c r="A1364" s="6"/>
      <c r="B1364" s="25"/>
      <c r="C1364" s="25"/>
      <c r="D1364" s="25"/>
      <c r="E1364" s="121"/>
      <c r="F1364" s="8"/>
      <c r="G1364" s="143"/>
      <c r="H1364" s="142"/>
    </row>
    <row r="1365" spans="1:8">
      <c r="A1365" s="6"/>
      <c r="B1365" s="25"/>
      <c r="C1365" s="25"/>
      <c r="D1365" s="25"/>
      <c r="E1365" s="121"/>
      <c r="F1365" s="8"/>
      <c r="G1365" s="143"/>
      <c r="H1365" s="142"/>
    </row>
    <row r="1366" spans="1:8">
      <c r="A1366" s="6"/>
      <c r="B1366" s="25"/>
      <c r="C1366" s="25"/>
      <c r="D1366" s="25"/>
      <c r="E1366" s="121"/>
      <c r="F1366" s="8"/>
      <c r="G1366" s="143"/>
      <c r="H1366" s="142"/>
    </row>
    <row r="1367" spans="1:8">
      <c r="A1367" s="6"/>
      <c r="B1367" s="25"/>
      <c r="C1367" s="25"/>
      <c r="D1367" s="25"/>
      <c r="E1367" s="121"/>
      <c r="F1367" s="8"/>
      <c r="G1367" s="143"/>
      <c r="H1367" s="142"/>
    </row>
    <row r="1368" spans="1:8">
      <c r="A1368" s="6"/>
      <c r="B1368" s="25"/>
      <c r="C1368" s="25"/>
      <c r="D1368" s="25"/>
      <c r="E1368" s="121"/>
      <c r="F1368" s="8"/>
      <c r="G1368" s="143"/>
      <c r="H1368" s="142"/>
    </row>
    <row r="1369" spans="1:8">
      <c r="A1369" s="6"/>
      <c r="B1369" s="25"/>
      <c r="C1369" s="25"/>
      <c r="D1369" s="25"/>
      <c r="E1369" s="121"/>
      <c r="F1369" s="8"/>
      <c r="G1369" s="143"/>
      <c r="H1369" s="142"/>
    </row>
    <row r="1370" spans="1:8">
      <c r="A1370" s="6"/>
      <c r="B1370" s="25"/>
      <c r="C1370" s="25"/>
      <c r="D1370" s="25"/>
      <c r="E1370" s="121"/>
      <c r="F1370" s="8"/>
      <c r="G1370" s="143"/>
      <c r="H1370" s="142"/>
    </row>
    <row r="1371" spans="1:8">
      <c r="A1371" s="6"/>
      <c r="B1371" s="25"/>
      <c r="C1371" s="25"/>
      <c r="D1371" s="25"/>
      <c r="E1371" s="121"/>
      <c r="F1371" s="8"/>
      <c r="G1371" s="143"/>
      <c r="H1371" s="142"/>
    </row>
    <row r="1372" spans="1:8">
      <c r="A1372" s="6"/>
      <c r="B1372" s="25"/>
      <c r="C1372" s="25"/>
      <c r="D1372" s="25"/>
      <c r="E1372" s="121"/>
      <c r="F1372" s="8"/>
      <c r="G1372" s="143"/>
      <c r="H1372" s="142"/>
    </row>
    <row r="1373" spans="1:8">
      <c r="A1373" s="6"/>
      <c r="B1373" s="25"/>
      <c r="C1373" s="25"/>
      <c r="D1373" s="25"/>
      <c r="E1373" s="121"/>
      <c r="F1373" s="8"/>
      <c r="G1373" s="143"/>
      <c r="H1373" s="142"/>
    </row>
    <row r="1374" spans="1:8">
      <c r="A1374" s="6"/>
      <c r="B1374" s="25"/>
      <c r="C1374" s="25"/>
      <c r="D1374" s="25"/>
      <c r="E1374" s="121"/>
      <c r="F1374" s="8"/>
      <c r="G1374" s="143"/>
      <c r="H1374" s="142"/>
    </row>
    <row r="1375" spans="1:8">
      <c r="A1375" s="6"/>
      <c r="B1375" s="25"/>
      <c r="C1375" s="25"/>
      <c r="D1375" s="25"/>
      <c r="E1375" s="121"/>
      <c r="F1375" s="8"/>
      <c r="G1375" s="143"/>
      <c r="H1375" s="142"/>
    </row>
    <row r="1376" spans="1:8">
      <c r="A1376" s="6"/>
      <c r="B1376" s="25"/>
      <c r="C1376" s="25"/>
      <c r="D1376" s="25"/>
      <c r="E1376" s="121"/>
      <c r="F1376" s="8"/>
      <c r="G1376" s="143"/>
      <c r="H1376" s="142"/>
    </row>
    <row r="1377" spans="1:8">
      <c r="A1377" s="6"/>
      <c r="B1377" s="25"/>
      <c r="C1377" s="25"/>
      <c r="D1377" s="25"/>
      <c r="E1377" s="121"/>
      <c r="F1377" s="8"/>
      <c r="G1377" s="143"/>
      <c r="H1377" s="142"/>
    </row>
    <row r="1378" spans="1:8">
      <c r="A1378" s="6"/>
      <c r="B1378" s="25"/>
      <c r="C1378" s="25"/>
      <c r="D1378" s="25"/>
      <c r="E1378" s="121"/>
      <c r="F1378" s="8"/>
      <c r="G1378" s="143"/>
      <c r="H1378" s="142"/>
    </row>
    <row r="1379" spans="1:8">
      <c r="A1379" s="6"/>
      <c r="B1379" s="25"/>
      <c r="C1379" s="25"/>
      <c r="D1379" s="25"/>
      <c r="E1379" s="121"/>
      <c r="F1379" s="8"/>
      <c r="G1379" s="143"/>
      <c r="H1379" s="142"/>
    </row>
    <row r="1380" spans="1:8">
      <c r="A1380" s="6"/>
      <c r="B1380" s="25"/>
      <c r="C1380" s="25"/>
      <c r="D1380" s="25"/>
      <c r="E1380" s="121"/>
      <c r="F1380" s="8"/>
      <c r="G1380" s="143"/>
      <c r="H1380" s="142"/>
    </row>
    <row r="1381" spans="1:8">
      <c r="A1381" s="6"/>
      <c r="B1381" s="25"/>
      <c r="C1381" s="25"/>
      <c r="D1381" s="25"/>
      <c r="E1381" s="121"/>
      <c r="F1381" s="8"/>
      <c r="G1381" s="143"/>
      <c r="H1381" s="142"/>
    </row>
    <row r="1382" spans="1:8">
      <c r="A1382" s="6"/>
      <c r="B1382" s="25"/>
      <c r="C1382" s="25"/>
      <c r="D1382" s="25"/>
      <c r="E1382" s="121"/>
      <c r="F1382" s="8"/>
      <c r="G1382" s="143"/>
      <c r="H1382" s="142"/>
    </row>
    <row r="1383" spans="1:8">
      <c r="A1383" s="6"/>
      <c r="B1383" s="25"/>
      <c r="C1383" s="25"/>
      <c r="D1383" s="25"/>
      <c r="E1383" s="121"/>
      <c r="F1383" s="8"/>
      <c r="G1383" s="143"/>
      <c r="H1383" s="142"/>
    </row>
    <row r="1384" spans="1:8">
      <c r="A1384" s="6"/>
      <c r="B1384" s="25"/>
      <c r="C1384" s="25"/>
      <c r="D1384" s="25"/>
      <c r="E1384" s="121"/>
      <c r="F1384" s="8"/>
      <c r="G1384" s="143"/>
      <c r="H1384" s="142"/>
    </row>
    <row r="1385" spans="1:8">
      <c r="A1385" s="6"/>
      <c r="B1385" s="25"/>
      <c r="C1385" s="25"/>
      <c r="D1385" s="25"/>
      <c r="E1385" s="121"/>
      <c r="F1385" s="8"/>
      <c r="G1385" s="143"/>
      <c r="H1385" s="142"/>
    </row>
    <row r="1386" spans="1:8">
      <c r="A1386" s="6"/>
      <c r="B1386" s="25"/>
      <c r="C1386" s="25"/>
      <c r="D1386" s="25"/>
      <c r="E1386" s="121"/>
      <c r="F1386" s="8"/>
      <c r="G1386" s="143"/>
      <c r="H1386" s="142"/>
    </row>
    <row r="1387" spans="1:8">
      <c r="A1387" s="6"/>
      <c r="B1387" s="25"/>
      <c r="C1387" s="25"/>
      <c r="D1387" s="25"/>
      <c r="E1387" s="121"/>
      <c r="F1387" s="8"/>
      <c r="G1387" s="143"/>
      <c r="H1387" s="142"/>
    </row>
    <row r="1388" spans="1:8">
      <c r="A1388" s="6"/>
      <c r="B1388" s="25"/>
      <c r="C1388" s="25"/>
      <c r="D1388" s="25"/>
      <c r="E1388" s="121"/>
      <c r="F1388" s="8"/>
      <c r="G1388" s="143"/>
      <c r="H1388" s="142"/>
    </row>
    <row r="1389" spans="1:8">
      <c r="A1389" s="6"/>
      <c r="B1389" s="25"/>
      <c r="C1389" s="25"/>
      <c r="D1389" s="25"/>
      <c r="E1389" s="121"/>
      <c r="F1389" s="8"/>
      <c r="G1389" s="143"/>
      <c r="H1389" s="142"/>
    </row>
    <row r="1390" spans="1:8">
      <c r="A1390" s="6"/>
      <c r="B1390" s="25"/>
      <c r="C1390" s="25"/>
      <c r="D1390" s="25"/>
      <c r="E1390" s="121"/>
      <c r="F1390" s="8"/>
      <c r="G1390" s="143"/>
      <c r="H1390" s="142"/>
    </row>
    <row r="1391" spans="1:8">
      <c r="A1391" s="6"/>
      <c r="B1391" s="25"/>
      <c r="C1391" s="25"/>
      <c r="D1391" s="25"/>
      <c r="E1391" s="121"/>
      <c r="F1391" s="8"/>
      <c r="G1391" s="143"/>
      <c r="H1391" s="142"/>
    </row>
    <row r="1392" spans="1:8">
      <c r="A1392" s="6"/>
      <c r="B1392" s="25"/>
      <c r="C1392" s="25"/>
      <c r="D1392" s="25"/>
      <c r="E1392" s="121"/>
      <c r="F1392" s="8"/>
      <c r="G1392" s="143"/>
      <c r="H1392" s="142"/>
    </row>
    <row r="1393" spans="1:8">
      <c r="A1393" s="6"/>
      <c r="B1393" s="25"/>
      <c r="C1393" s="25"/>
      <c r="D1393" s="25"/>
      <c r="E1393" s="121"/>
      <c r="F1393" s="8"/>
      <c r="G1393" s="143"/>
      <c r="H1393" s="142"/>
    </row>
    <row r="1394" spans="1:8">
      <c r="A1394" s="6"/>
      <c r="B1394" s="25"/>
      <c r="C1394" s="25"/>
      <c r="D1394" s="25"/>
      <c r="E1394" s="121"/>
      <c r="F1394" s="8"/>
      <c r="G1394" s="143"/>
      <c r="H1394" s="142"/>
    </row>
    <row r="1395" spans="1:8">
      <c r="A1395" s="6"/>
      <c r="B1395" s="25"/>
      <c r="C1395" s="25"/>
      <c r="D1395" s="25"/>
      <c r="E1395" s="121"/>
      <c r="F1395" s="8"/>
      <c r="G1395" s="143"/>
      <c r="H1395" s="142"/>
    </row>
    <row r="1396" spans="1:8">
      <c r="A1396" s="6"/>
      <c r="B1396" s="25"/>
      <c r="C1396" s="25"/>
      <c r="D1396" s="25"/>
      <c r="E1396" s="121"/>
      <c r="F1396" s="8"/>
      <c r="G1396" s="143"/>
      <c r="H1396" s="142"/>
    </row>
    <row r="1397" spans="1:8">
      <c r="A1397" s="6"/>
      <c r="B1397" s="25"/>
      <c r="C1397" s="25"/>
      <c r="D1397" s="25"/>
      <c r="G1397" s="143"/>
      <c r="H1397" s="142"/>
    </row>
  </sheetData>
  <autoFilter ref="A1:I576" xr:uid="{00000000-0009-0000-0000-000002000000}"/>
  <dataConsolidate/>
  <printOptions horizontalCentered="1"/>
  <pageMargins left="0.09" right="7.0000000000000007E-2" top="0.4" bottom="0.34" header="0.16" footer="0.14000000000000001"/>
  <pageSetup paperSize="9" scale="69" orientation="portrait" r:id="rId1"/>
  <headerFooter scaleWithDoc="0">
    <oddHeader>&amp;C&amp;"-,Bold Italic"&amp;12DOCUMENT CONTROL INDEX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1</vt:lpstr>
      <vt:lpstr>2</vt:lpstr>
      <vt:lpstr>DISCIPLINE </vt:lpstr>
      <vt:lpstr>'1'!Print_Area</vt:lpstr>
      <vt:lpstr>'2'!Print_Area</vt:lpstr>
      <vt:lpstr>'DISCIPLINE '!Print_Area</vt:lpstr>
      <vt:lpstr>'DISCIPLINE '!Print_Titles</vt:lpstr>
    </vt:vector>
  </TitlesOfParts>
  <Company>workgroup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khosravi</dc:creator>
  <cp:lastModifiedBy>REZA ASGARi</cp:lastModifiedBy>
  <cp:lastPrinted>2026-04-01T20:34:40Z</cp:lastPrinted>
  <dcterms:created xsi:type="dcterms:W3CDTF">2010-02-23T13:08:22Z</dcterms:created>
  <dcterms:modified xsi:type="dcterms:W3CDTF">2026-04-01T20:45:00Z</dcterms:modified>
</cp:coreProperties>
</file>